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85" windowHeight="8070"/>
  </bookViews>
  <sheets>
    <sheet name="ОтчетЖелезнод.8" sheetId="1" r:id="rId1"/>
  </sheets>
  <calcPr calcId="125725"/>
</workbook>
</file>

<file path=xl/calcChain.xml><?xml version="1.0" encoding="utf-8"?>
<calcChain xmlns="http://schemas.openxmlformats.org/spreadsheetml/2006/main">
  <c r="C59" i="1"/>
  <c r="C44"/>
  <c r="L24"/>
  <c r="G24"/>
  <c r="G23"/>
  <c r="L22"/>
  <c r="K22"/>
  <c r="C20"/>
  <c r="L19"/>
  <c r="G19"/>
  <c r="I18"/>
  <c r="D18"/>
  <c r="C18"/>
  <c r="I17"/>
  <c r="I16"/>
  <c r="I19" l="1"/>
  <c r="I23" s="1"/>
</calcChain>
</file>

<file path=xl/sharedStrings.xml><?xml version="1.0" encoding="utf-8"?>
<sst xmlns="http://schemas.openxmlformats.org/spreadsheetml/2006/main" count="144" uniqueCount="128">
  <si>
    <t xml:space="preserve">     Отчет </t>
  </si>
  <si>
    <t xml:space="preserve">  по  содержанию и ремонту общего имущества  многоквартирного  дома по адресу:</t>
  </si>
  <si>
    <t>ул. Железнодорожная, 8</t>
  </si>
  <si>
    <t xml:space="preserve">   за  2014 год</t>
  </si>
  <si>
    <t>ООО УК "ЭКО Плюс"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</si>
  <si>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</si>
  <si>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</si>
  <si>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</si>
  <si>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</si>
  <si>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</si>
  <si>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 xml:space="preserve">Текущее </t>
  </si>
  <si>
    <t>Текущий</t>
  </si>
  <si>
    <t>ОДПУ</t>
  </si>
  <si>
    <t>Итого,</t>
  </si>
  <si>
    <t>Вознагр. членов Совета</t>
  </si>
  <si>
    <t>Эл/эн.</t>
  </si>
  <si>
    <t>Капиталь.</t>
  </si>
  <si>
    <t>нежилых помещений</t>
  </si>
  <si>
    <t>содержание,</t>
  </si>
  <si>
    <t>ремонт,</t>
  </si>
  <si>
    <t>(т/э, ХГВ),</t>
  </si>
  <si>
    <t>ОДН</t>
  </si>
  <si>
    <t xml:space="preserve">Цена работ и </t>
  </si>
  <si>
    <t>руб.</t>
  </si>
  <si>
    <t>Перечень видов</t>
  </si>
  <si>
    <t>Условия выполнения работ и оказания услуг</t>
  </si>
  <si>
    <t>Сумма затрат,</t>
  </si>
  <si>
    <t xml:space="preserve">услуг в месяц </t>
  </si>
  <si>
    <t>Задолженность населения на 01.01.14г</t>
  </si>
  <si>
    <t>работ и услуг</t>
  </si>
  <si>
    <t xml:space="preserve">на 1 м2 площади </t>
  </si>
  <si>
    <t>Остаток на 01.01.2014 г.</t>
  </si>
  <si>
    <t>помещений,</t>
  </si>
  <si>
    <t>Начислено денежных средств</t>
  </si>
  <si>
    <t>Поступило денежных средств</t>
  </si>
  <si>
    <t>I.Содержание общего</t>
  </si>
  <si>
    <t>Затраты</t>
  </si>
  <si>
    <t>*</t>
  </si>
  <si>
    <t>**</t>
  </si>
  <si>
    <t xml:space="preserve">  имущества дома</t>
  </si>
  <si>
    <t>Сальдо</t>
  </si>
  <si>
    <t xml:space="preserve">1. Техническое </t>
  </si>
  <si>
    <t>Проведение технических осмотров,</t>
  </si>
  <si>
    <t>корректировки</t>
  </si>
  <si>
    <t>обслуживание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</si>
  <si>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</si>
  <si>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</si>
  <si>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</si>
  <si>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 xml:space="preserve">Задолженность населения на </t>
  </si>
  <si>
    <t>инженерного</t>
  </si>
  <si>
    <t>отопления, водоснабжения, водоотведения,</t>
  </si>
  <si>
    <t>31.12.14г</t>
  </si>
  <si>
    <t xml:space="preserve">оборудования и </t>
  </si>
  <si>
    <t xml:space="preserve">электроснабжения и в конструктивных </t>
  </si>
  <si>
    <t>Остаток на 31.12.2014г.</t>
  </si>
  <si>
    <t xml:space="preserve">конструктивных </t>
  </si>
  <si>
    <t>элементах здания, а также ремонт,</t>
  </si>
  <si>
    <t>Поступления от размещ. оборудования связи, рекламы за 2014г</t>
  </si>
  <si>
    <t>элементов здания</t>
  </si>
  <si>
    <t>регулировка, наладка и испытание систем</t>
  </si>
  <si>
    <t>центрального отопления, промывка,</t>
  </si>
  <si>
    <t xml:space="preserve">*- Выполнен текущий ремонт канализации в размере 285133,08 руб. (подрядчик  ООО "РСУ-7"), </t>
  </si>
  <si>
    <t>опрессовка, консервация и расконсервация</t>
  </si>
  <si>
    <t>произведена герметезация межпанельных швов на сумму 312663 руб. (подрядчик ООО "Альп-Бонд"),</t>
  </si>
  <si>
    <t xml:space="preserve">системы центрального отопления и </t>
  </si>
  <si>
    <t>выполнен ремонт в п.№7 кв.40-55 на сумму 93196 руб.(подрядчик ООО "Фаворит")</t>
  </si>
  <si>
    <t>поливомоечных систем; укрепление</t>
  </si>
  <si>
    <t>трубопроводов, мелкий ремонт изоляции,</t>
  </si>
  <si>
    <t xml:space="preserve">**- Произведен капитальный ремонт системы холодного и горячего водоснабжения на сумму 3 462 407,16 руб </t>
  </si>
  <si>
    <t>проверка исправности канализационных</t>
  </si>
  <si>
    <t>(доля собственников из расчета софинансирования 40/60 составила 1 384 962,86 руб.) подрядчик - ООО "ТехИндустрия"</t>
  </si>
  <si>
    <t xml:space="preserve">вытяжек и устранение причин при </t>
  </si>
  <si>
    <t xml:space="preserve">обнаружении их неисправности; </t>
  </si>
  <si>
    <t xml:space="preserve"> смена и восстановление разбитых</t>
  </si>
  <si>
    <t>стекл; ремонт и укрепление окон, 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</si>
  <si>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</si>
  <si>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</si>
  <si>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</si>
  <si>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</si>
  <si>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 xml:space="preserve">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</si>
  <si>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</si>
  <si>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</si>
  <si>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</si>
  <si>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</si>
  <si>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</si>
  <si>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</si>
  <si>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</si>
  <si>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</si>
  <si>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</si>
  <si>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Дератизация,</t>
  </si>
  <si>
    <t>Дератизация — 1раз в месяц</t>
  </si>
  <si>
    <t>дезинсекция</t>
  </si>
  <si>
    <t>дезинсекция — 2 раза в год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</si>
  <si>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</si>
  <si>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</si>
  <si>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</si>
  <si>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</si>
  <si>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</si>
  <si>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</si>
  <si>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>9. Тех.обслуживание</t>
  </si>
  <si>
    <t xml:space="preserve">Круглосуточно </t>
  </si>
  <si>
    <t>лифтов</t>
  </si>
  <si>
    <t>10. Обслуживание</t>
  </si>
  <si>
    <t>Ежедневно</t>
  </si>
  <si>
    <t>мусоропроводов</t>
  </si>
  <si>
    <t>11. Тех.обслуживание</t>
  </si>
  <si>
    <t>Ежемесячно</t>
  </si>
  <si>
    <t>приборов учета</t>
  </si>
  <si>
    <t>12. Услуги РКЦ</t>
  </si>
  <si>
    <t>13. Вознаграждение председателя Совета дома</t>
  </si>
  <si>
    <t xml:space="preserve">14.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</si>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</sst>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Arial"/>
      <family val="2"/>
      <charset val="204"/>
    </font>
    <font>
      <b/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1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19" xfId="0" applyFont="1" applyBorder="1"/>
    <xf numFmtId="0" fontId="5" fillId="0" borderId="17" xfId="0" applyFont="1" applyBorder="1"/>
    <xf numFmtId="0" fontId="5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6" fillId="0" borderId="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28" xfId="0" applyFont="1" applyBorder="1" applyAlignment="1">
      <alignment wrapText="1"/>
    </xf>
    <xf numFmtId="0" fontId="5" fillId="0" borderId="28" xfId="0" applyFont="1" applyBorder="1"/>
    <xf numFmtId="0" fontId="5" fillId="0" borderId="29" xfId="0" applyFont="1" applyBorder="1"/>
    <xf numFmtId="2" fontId="5" fillId="0" borderId="30" xfId="0" applyNumberFormat="1" applyFont="1" applyBorder="1"/>
    <xf numFmtId="0" fontId="0" fillId="0" borderId="29" xfId="0" applyFont="1" applyBorder="1"/>
    <xf numFmtId="2" fontId="5" fillId="0" borderId="28" xfId="0" applyNumberFormat="1" applyFont="1" applyBorder="1"/>
    <xf numFmtId="2" fontId="5" fillId="0" borderId="31" xfId="0" applyNumberFormat="1" applyFont="1" applyBorder="1"/>
    <xf numFmtId="0" fontId="7" fillId="0" borderId="28" xfId="0" applyFont="1" applyBorder="1"/>
    <xf numFmtId="0" fontId="6" fillId="0" borderId="23" xfId="0" applyFont="1" applyBorder="1"/>
    <xf numFmtId="2" fontId="0" fillId="0" borderId="0" xfId="0" applyNumberFormat="1"/>
    <xf numFmtId="0" fontId="6" fillId="0" borderId="32" xfId="0" applyFont="1" applyBorder="1" applyAlignment="1">
      <alignment horizontal="center"/>
    </xf>
    <xf numFmtId="0" fontId="8" fillId="0" borderId="1" xfId="0" applyFont="1" applyBorder="1"/>
    <xf numFmtId="0" fontId="2" fillId="0" borderId="33" xfId="0" applyFont="1" applyBorder="1"/>
    <xf numFmtId="164" fontId="8" fillId="0" borderId="33" xfId="0" applyNumberFormat="1" applyFont="1" applyBorder="1" applyAlignment="1">
      <alignment horizontal="center"/>
    </xf>
    <xf numFmtId="2" fontId="8" fillId="0" borderId="34" xfId="0" applyNumberFormat="1" applyFont="1" applyBorder="1" applyAlignment="1">
      <alignment horizontal="center"/>
    </xf>
    <xf numFmtId="0" fontId="8" fillId="0" borderId="35" xfId="0" applyFont="1" applyBorder="1"/>
    <xf numFmtId="0" fontId="2" fillId="0" borderId="36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5" fillId="0" borderId="21" xfId="0" applyFont="1" applyFill="1" applyBorder="1"/>
    <xf numFmtId="2" fontId="2" fillId="0" borderId="23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2" fontId="5" fillId="0" borderId="28" xfId="0" applyNumberFormat="1" applyFont="1" applyFill="1" applyBorder="1"/>
    <xf numFmtId="2" fontId="5" fillId="0" borderId="21" xfId="0" applyNumberFormat="1" applyFont="1" applyFill="1" applyBorder="1"/>
    <xf numFmtId="0" fontId="2" fillId="0" borderId="2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31" xfId="0" applyFont="1" applyBorder="1"/>
    <xf numFmtId="2" fontId="9" fillId="0" borderId="28" xfId="0" applyNumberFormat="1" applyFont="1" applyBorder="1"/>
    <xf numFmtId="0" fontId="0" fillId="0" borderId="28" xfId="0" applyFont="1" applyBorder="1"/>
    <xf numFmtId="2" fontId="10" fillId="0" borderId="0" xfId="0" applyNumberFormat="1" applyFont="1"/>
    <xf numFmtId="164" fontId="5" fillId="0" borderId="31" xfId="0" applyNumberFormat="1" applyFont="1" applyBorder="1"/>
    <xf numFmtId="2" fontId="0" fillId="0" borderId="28" xfId="0" applyNumberFormat="1" applyFont="1" applyBorder="1"/>
    <xf numFmtId="164" fontId="5" fillId="0" borderId="28" xfId="0" applyNumberFormat="1" applyFont="1" applyBorder="1"/>
    <xf numFmtId="0" fontId="5" fillId="0" borderId="38" xfId="0" applyFont="1" applyFill="1" applyBorder="1"/>
    <xf numFmtId="0" fontId="5" fillId="0" borderId="0" xfId="0" applyFont="1" applyFill="1" applyBorder="1"/>
    <xf numFmtId="0" fontId="0" fillId="0" borderId="0" xfId="0" applyBorder="1"/>
    <xf numFmtId="0" fontId="6" fillId="0" borderId="33" xfId="0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3" xfId="0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/>
    <xf numFmtId="164" fontId="11" fillId="0" borderId="0" xfId="0" applyNumberFormat="1" applyFont="1" applyBorder="1"/>
    <xf numFmtId="0" fontId="2" fillId="0" borderId="38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18" xfId="0" applyFont="1" applyBorder="1"/>
    <xf numFmtId="0" fontId="2" fillId="0" borderId="3" xfId="0" applyFont="1" applyBorder="1" applyAlignment="1">
      <alignment horizontal="center"/>
    </xf>
    <xf numFmtId="0" fontId="2" fillId="0" borderId="29" xfId="0" applyFont="1" applyBorder="1"/>
    <xf numFmtId="0" fontId="2" fillId="0" borderId="39" xfId="0" applyFont="1" applyBorder="1" applyAlignment="1">
      <alignment horizontal="center"/>
    </xf>
    <xf numFmtId="0" fontId="0" fillId="0" borderId="39" xfId="0" applyBorder="1"/>
    <xf numFmtId="0" fontId="2" fillId="0" borderId="40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center"/>
    </xf>
    <xf numFmtId="0" fontId="2" fillId="0" borderId="28" xfId="0" applyFont="1" applyBorder="1"/>
    <xf numFmtId="0" fontId="2" fillId="0" borderId="28" xfId="0" applyFont="1" applyBorder="1" applyAlignment="1">
      <alignment wrapText="1"/>
    </xf>
    <xf numFmtId="164" fontId="2" fillId="0" borderId="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33"/>
  <sheetViews>
    <sheetView tabSelected="1" topLeftCell="A4" zoomScaleNormal="100" workbookViewId="0">
      <selection activeCell="F19" sqref="F19"/>
    </sheetView>
  </sheetViews>
  <sheetFormatPr defaultColWidth="11.5703125" defaultRowHeight="12.75"/>
  <cols>
    <col min="1" max="1" width="21" customWidth="1"/>
    <col min="2" max="2" width="36.7109375" customWidth="1"/>
    <col min="3" max="3" width="12.85546875" customWidth="1"/>
    <col min="4" max="4" width="12.28515625" customWidth="1"/>
    <col min="5" max="5" width="28.85546875" customWidth="1"/>
    <col min="6" max="7" width="11.85546875" customWidth="1"/>
    <col min="8" max="8" width="10.85546875" customWidth="1"/>
    <col min="9" max="10" width="12.28515625" customWidth="1"/>
    <col min="11" max="11" width="10.140625" customWidth="1"/>
    <col min="12" max="12" width="11.85546875" customWidth="1"/>
  </cols>
  <sheetData>
    <row r="1" spans="1:13" ht="18.75">
      <c r="A1" s="1"/>
      <c r="B1" s="2" t="s">
        <v>0</v>
      </c>
      <c r="C1" s="1"/>
      <c r="D1" s="1"/>
    </row>
    <row r="2" spans="1:13" ht="19.5" customHeight="1">
      <c r="A2" s="3" t="s">
        <v>1</v>
      </c>
      <c r="B2" s="3"/>
      <c r="C2" s="3"/>
      <c r="D2" s="1"/>
    </row>
    <row r="3" spans="1:13" ht="18.75">
      <c r="A3" s="3"/>
      <c r="B3" s="3" t="s">
        <v>2</v>
      </c>
      <c r="C3" s="3"/>
      <c r="D3" s="1"/>
      <c r="E3" s="1"/>
      <c r="F3" s="2" t="s">
        <v>0</v>
      </c>
      <c r="G3" s="1"/>
      <c r="H3" s="1"/>
      <c r="I3" s="1"/>
      <c r="J3" s="1"/>
      <c r="K3" s="1"/>
    </row>
    <row r="4" spans="1:13" ht="18.75">
      <c r="B4" s="4" t="s">
        <v>3</v>
      </c>
      <c r="D4" s="1"/>
      <c r="E4" s="1"/>
      <c r="F4" s="2"/>
      <c r="G4" s="1"/>
      <c r="H4" s="1"/>
      <c r="I4" s="1"/>
      <c r="J4" s="1"/>
      <c r="K4" s="1"/>
    </row>
    <row r="5" spans="1:13" ht="15.75">
      <c r="B5" s="4" t="s">
        <v>4</v>
      </c>
      <c r="D5" s="1"/>
      <c r="E5" s="3" t="s">
        <v>1</v>
      </c>
      <c r="F5" s="3"/>
      <c r="G5" s="3"/>
      <c r="H5" s="3"/>
      <c r="I5" s="1"/>
      <c r="J5" s="1"/>
      <c r="K5" s="1"/>
    </row>
    <row r="6" spans="1:13" ht="15.75">
      <c r="B6" s="4"/>
      <c r="D6" s="1"/>
      <c r="E6" s="3"/>
      <c r="F6" s="3" t="s">
        <v>2</v>
      </c>
      <c r="G6" s="3"/>
      <c r="H6" s="3"/>
      <c r="I6" s="1"/>
      <c r="J6" s="1"/>
      <c r="K6" s="1"/>
    </row>
    <row r="7" spans="1:13" ht="15.75">
      <c r="A7" s="1"/>
      <c r="B7" s="1"/>
      <c r="C7" s="1"/>
      <c r="D7" s="1"/>
      <c r="F7" s="4" t="s">
        <v>3</v>
      </c>
      <c r="I7" s="1"/>
      <c r="J7" s="1"/>
      <c r="K7" s="1"/>
    </row>
    <row r="8" spans="1:13" ht="15.75">
      <c r="A8" s="5" t="s">
        <v>5</v>
      </c>
      <c r="B8" s="6"/>
      <c r="C8" s="7"/>
      <c r="D8" s="8"/>
      <c r="F8" s="4" t="s">
        <v>4</v>
      </c>
      <c r="I8" s="1"/>
      <c r="J8" s="1"/>
      <c r="K8" s="1"/>
    </row>
    <row r="9" spans="1:13" ht="15">
      <c r="A9" s="9" t="s">
        <v>6</v>
      </c>
      <c r="B9" s="10">
        <v>20210.66</v>
      </c>
      <c r="C9" s="11"/>
      <c r="D9" s="12"/>
    </row>
    <row r="10" spans="1:13" ht="15.75" thickBot="1">
      <c r="A10" s="13" t="s">
        <v>7</v>
      </c>
      <c r="B10" s="14" t="s">
        <v>8</v>
      </c>
      <c r="C10" s="15"/>
      <c r="D10" s="16"/>
    </row>
    <row r="11" spans="1:13" ht="15.75">
      <c r="A11" s="17" t="s">
        <v>9</v>
      </c>
      <c r="B11" s="10">
        <v>20210.66</v>
      </c>
      <c r="C11" s="18"/>
      <c r="D11" s="19"/>
      <c r="E11" s="20"/>
      <c r="F11" s="21" t="s">
        <v>10</v>
      </c>
      <c r="G11" s="22" t="s">
        <v>11</v>
      </c>
      <c r="H11" s="21" t="s">
        <v>12</v>
      </c>
      <c r="I11" s="21" t="s">
        <v>13</v>
      </c>
      <c r="J11" s="23" t="s">
        <v>14</v>
      </c>
      <c r="K11" s="24" t="s">
        <v>15</v>
      </c>
      <c r="L11" s="25" t="s">
        <v>16</v>
      </c>
    </row>
    <row r="12" spans="1:13" ht="15.75">
      <c r="A12" s="17" t="s">
        <v>17</v>
      </c>
      <c r="B12" s="26">
        <v>0</v>
      </c>
      <c r="C12" s="18"/>
      <c r="D12" s="19"/>
      <c r="E12" s="27"/>
      <c r="F12" s="28" t="s">
        <v>18</v>
      </c>
      <c r="G12" s="29" t="s">
        <v>19</v>
      </c>
      <c r="H12" s="28" t="s">
        <v>20</v>
      </c>
      <c r="I12" s="28"/>
      <c r="J12" s="30"/>
      <c r="K12" s="31" t="s">
        <v>21</v>
      </c>
      <c r="L12" s="32" t="s">
        <v>19</v>
      </c>
    </row>
    <row r="13" spans="1:13" ht="16.5" thickBot="1">
      <c r="A13" s="13"/>
      <c r="B13" s="33"/>
      <c r="C13" s="34"/>
      <c r="D13" s="35" t="s">
        <v>22</v>
      </c>
      <c r="E13" s="27"/>
      <c r="F13" s="28" t="s">
        <v>23</v>
      </c>
      <c r="G13" s="29" t="s">
        <v>23</v>
      </c>
      <c r="H13" s="36" t="s">
        <v>23</v>
      </c>
      <c r="I13" s="28" t="s">
        <v>23</v>
      </c>
      <c r="J13" s="37"/>
      <c r="K13" s="38" t="s">
        <v>23</v>
      </c>
      <c r="L13" s="39" t="s">
        <v>23</v>
      </c>
    </row>
    <row r="14" spans="1:13" ht="31.5">
      <c r="A14" s="9" t="s">
        <v>24</v>
      </c>
      <c r="B14" s="40" t="s">
        <v>25</v>
      </c>
      <c r="C14" s="41" t="s">
        <v>26</v>
      </c>
      <c r="D14" s="42" t="s">
        <v>27</v>
      </c>
      <c r="E14" s="43" t="s">
        <v>28</v>
      </c>
      <c r="F14" s="44">
        <v>-348310.86</v>
      </c>
      <c r="G14" s="44">
        <v>-65859.23</v>
      </c>
      <c r="H14" s="45"/>
      <c r="I14" s="44"/>
      <c r="J14" s="45"/>
      <c r="K14" s="46">
        <v>-34815.15</v>
      </c>
      <c r="L14" s="47">
        <v>-162874.37</v>
      </c>
    </row>
    <row r="15" spans="1:13" ht="15.75">
      <c r="A15" s="9" t="s">
        <v>29</v>
      </c>
      <c r="B15" s="34"/>
      <c r="C15" s="41" t="s">
        <v>23</v>
      </c>
      <c r="D15" s="42" t="s">
        <v>30</v>
      </c>
      <c r="E15" s="44" t="s">
        <v>31</v>
      </c>
      <c r="F15" s="44"/>
      <c r="G15" s="48">
        <v>641911</v>
      </c>
      <c r="H15" s="44"/>
      <c r="I15" s="48"/>
      <c r="J15" s="48"/>
      <c r="K15" s="49"/>
      <c r="L15" s="50">
        <v>0</v>
      </c>
    </row>
    <row r="16" spans="1:13" ht="15.75">
      <c r="A16" s="9"/>
      <c r="B16" s="34"/>
      <c r="C16" s="51"/>
      <c r="D16" s="42" t="s">
        <v>32</v>
      </c>
      <c r="E16" s="44" t="s">
        <v>33</v>
      </c>
      <c r="F16" s="48">
        <v>3968516.33</v>
      </c>
      <c r="G16" s="48">
        <v>752216.55</v>
      </c>
      <c r="H16" s="44"/>
      <c r="I16" s="48">
        <f>F16+G16+H16</f>
        <v>4720732.88</v>
      </c>
      <c r="J16" s="48">
        <v>145903.44</v>
      </c>
      <c r="K16" s="49">
        <v>5290.55</v>
      </c>
      <c r="L16" s="48">
        <v>778598.72</v>
      </c>
      <c r="M16" s="52"/>
    </row>
    <row r="17" spans="1:13" ht="15.75">
      <c r="A17" s="9"/>
      <c r="B17" s="34"/>
      <c r="C17" s="34"/>
      <c r="D17" s="53" t="s">
        <v>23</v>
      </c>
      <c r="E17" s="44" t="s">
        <v>34</v>
      </c>
      <c r="F17" s="48">
        <v>3790029.78</v>
      </c>
      <c r="G17" s="44">
        <v>753441.34</v>
      </c>
      <c r="H17" s="44"/>
      <c r="I17" s="48">
        <f>F17+G17+H17</f>
        <v>4543471.12</v>
      </c>
      <c r="J17" s="48">
        <v>128972.66</v>
      </c>
      <c r="K17" s="49">
        <v>5856.84</v>
      </c>
      <c r="L17" s="48">
        <v>1091012.95</v>
      </c>
    </row>
    <row r="18" spans="1:13" ht="15.75">
      <c r="A18" s="54" t="s">
        <v>35</v>
      </c>
      <c r="B18" s="55"/>
      <c r="C18" s="56">
        <f>C20+C38+C42+C44+C47+C50+C53+C56+C59+C62+C65+C71</f>
        <v>3958055.6627999996</v>
      </c>
      <c r="D18" s="57">
        <f>D20+D38+D42+D44+D47+D50+D53+D56+D59+D62+D65+D71</f>
        <v>16.32</v>
      </c>
      <c r="E18" s="44" t="s">
        <v>36</v>
      </c>
      <c r="F18" s="48">
        <v>3958055.7</v>
      </c>
      <c r="G18" s="48">
        <v>690992.08</v>
      </c>
      <c r="H18" s="48" t="s">
        <v>37</v>
      </c>
      <c r="I18" s="48">
        <f>F18+G18</f>
        <v>4649047.78</v>
      </c>
      <c r="J18" s="48">
        <v>154883.26999999999</v>
      </c>
      <c r="K18" s="49"/>
      <c r="L18" s="48">
        <v>1384962.86</v>
      </c>
      <c r="M18" s="52" t="s">
        <v>38</v>
      </c>
    </row>
    <row r="19" spans="1:13" ht="15.75">
      <c r="A19" s="58" t="s">
        <v>39</v>
      </c>
      <c r="B19" s="59"/>
      <c r="C19" s="60"/>
      <c r="D19" s="61"/>
      <c r="E19" s="62" t="s">
        <v>40</v>
      </c>
      <c r="F19" s="44"/>
      <c r="G19" s="48">
        <f>G17-690992.08</f>
        <v>62449.260000000009</v>
      </c>
      <c r="H19" s="44"/>
      <c r="I19" s="48">
        <f>I17-I18+I15</f>
        <v>-105576.66000000015</v>
      </c>
      <c r="J19" s="48"/>
      <c r="K19" s="49"/>
      <c r="L19" s="48">
        <f>L17-L16+L14</f>
        <v>149539.85999999999</v>
      </c>
    </row>
    <row r="20" spans="1:13" ht="15.75">
      <c r="A20" s="9" t="s">
        <v>41</v>
      </c>
      <c r="B20" s="40" t="s">
        <v>42</v>
      </c>
      <c r="C20" s="63">
        <f>D20*12*B9</f>
        <v>1258719.9047999999</v>
      </c>
      <c r="D20" s="64">
        <v>5.19</v>
      </c>
      <c r="E20" s="62" t="s">
        <v>43</v>
      </c>
      <c r="G20" s="65">
        <v>-460000</v>
      </c>
      <c r="L20" s="66">
        <v>460000</v>
      </c>
    </row>
    <row r="21" spans="1:13" ht="15.75">
      <c r="A21" s="9" t="s">
        <v>44</v>
      </c>
      <c r="B21" s="40" t="s">
        <v>45</v>
      </c>
      <c r="C21" s="67"/>
      <c r="D21" s="68"/>
      <c r="E21" s="44" t="s">
        <v>43</v>
      </c>
      <c r="F21" s="44">
        <v>180163.86</v>
      </c>
      <c r="G21">
        <v>84.92</v>
      </c>
      <c r="H21" s="44"/>
      <c r="I21" s="44"/>
      <c r="J21" s="44"/>
      <c r="K21" s="69"/>
      <c r="L21" s="44">
        <v>-178773.51</v>
      </c>
    </row>
    <row r="22" spans="1:13" ht="15.75">
      <c r="A22" s="9" t="s">
        <v>46</v>
      </c>
      <c r="B22" s="40" t="s">
        <v>47</v>
      </c>
      <c r="C22" s="67"/>
      <c r="D22" s="68"/>
      <c r="E22" s="44" t="s">
        <v>48</v>
      </c>
      <c r="F22" s="44"/>
      <c r="G22" s="44"/>
      <c r="H22" s="44"/>
      <c r="I22" s="48">
        <v>-220492.2</v>
      </c>
      <c r="J22" s="48"/>
      <c r="K22" s="49">
        <f>K15+K17-K16</f>
        <v>566.29</v>
      </c>
      <c r="L22" s="48">
        <f>L21+L19</f>
        <v>-29233.650000000023</v>
      </c>
    </row>
    <row r="23" spans="1:13" ht="15.75">
      <c r="A23" s="9" t="s">
        <v>49</v>
      </c>
      <c r="B23" s="40" t="s">
        <v>50</v>
      </c>
      <c r="C23" s="67"/>
      <c r="D23" s="68"/>
      <c r="E23" t="s">
        <v>51</v>
      </c>
      <c r="F23" s="44">
        <v>-346633.55</v>
      </c>
      <c r="G23" s="48">
        <f>G14-G16+G17+G21</f>
        <v>-64549.520000000062</v>
      </c>
      <c r="H23" s="44"/>
      <c r="I23" s="70">
        <f>I22+I19</f>
        <v>-326068.86000000016</v>
      </c>
      <c r="J23" s="70"/>
      <c r="K23" s="49"/>
      <c r="L23" s="71"/>
    </row>
    <row r="24" spans="1:13" ht="15.75">
      <c r="A24" s="9" t="s">
        <v>52</v>
      </c>
      <c r="B24" s="40" t="s">
        <v>53</v>
      </c>
      <c r="C24" s="67"/>
      <c r="D24" s="68"/>
      <c r="E24" s="44" t="s">
        <v>54</v>
      </c>
      <c r="F24" s="44"/>
      <c r="G24" s="72">
        <f>G15+G17-G14-G18+G20</f>
        <v>310219.48999999987</v>
      </c>
      <c r="H24" s="44"/>
      <c r="I24" s="48">
        <v>42478</v>
      </c>
      <c r="J24" s="48"/>
      <c r="K24" s="73"/>
      <c r="L24" s="74">
        <f>L14+L16-L18+L20+L21</f>
        <v>-488012.02000000014</v>
      </c>
    </row>
    <row r="25" spans="1:13" ht="15.75">
      <c r="A25" s="9" t="s">
        <v>55</v>
      </c>
      <c r="B25" s="40" t="s">
        <v>56</v>
      </c>
      <c r="C25" s="67"/>
      <c r="D25" s="68"/>
      <c r="E25" s="44" t="s">
        <v>57</v>
      </c>
      <c r="F25" s="44"/>
      <c r="G25" s="44"/>
      <c r="H25" s="44"/>
      <c r="I25" s="75"/>
      <c r="J25" s="75"/>
      <c r="K25" s="73"/>
      <c r="L25" s="71"/>
    </row>
    <row r="26" spans="1:13" ht="15">
      <c r="A26" s="9" t="s">
        <v>58</v>
      </c>
      <c r="B26" s="40" t="s">
        <v>59</v>
      </c>
      <c r="C26" s="67"/>
      <c r="D26" s="68"/>
    </row>
    <row r="27" spans="1:13" ht="15.75">
      <c r="A27" s="9"/>
      <c r="B27" s="40" t="s">
        <v>60</v>
      </c>
      <c r="C27" s="67"/>
      <c r="D27" s="68"/>
      <c r="E27" s="76" t="s">
        <v>61</v>
      </c>
    </row>
    <row r="28" spans="1:13" ht="15.75">
      <c r="A28" s="9"/>
      <c r="B28" s="40" t="s">
        <v>62</v>
      </c>
      <c r="C28" s="67"/>
      <c r="D28" s="68"/>
      <c r="E28" s="4" t="s">
        <v>63</v>
      </c>
    </row>
    <row r="29" spans="1:13" ht="15.75">
      <c r="A29" s="9"/>
      <c r="B29" s="40" t="s">
        <v>64</v>
      </c>
      <c r="C29" s="67"/>
      <c r="D29" s="68"/>
      <c r="E29" s="77" t="s">
        <v>65</v>
      </c>
      <c r="M29" s="78"/>
    </row>
    <row r="30" spans="1:13" ht="15">
      <c r="A30" s="9"/>
      <c r="B30" s="40" t="s">
        <v>66</v>
      </c>
      <c r="C30" s="67"/>
      <c r="D30" s="68"/>
      <c r="K30" s="52"/>
      <c r="M30" s="78"/>
    </row>
    <row r="31" spans="1:13" ht="15.75">
      <c r="A31" s="9"/>
      <c r="B31" s="40" t="s">
        <v>67</v>
      </c>
      <c r="C31" s="67"/>
      <c r="D31" s="68"/>
      <c r="E31" s="76" t="s">
        <v>68</v>
      </c>
      <c r="F31" s="52"/>
      <c r="G31" s="52"/>
      <c r="H31" s="52"/>
      <c r="I31" s="52"/>
      <c r="J31" s="52"/>
      <c r="K31" s="52"/>
      <c r="M31" s="78"/>
    </row>
    <row r="32" spans="1:13" ht="15">
      <c r="A32" s="9"/>
      <c r="B32" s="40" t="s">
        <v>69</v>
      </c>
      <c r="C32" s="67"/>
      <c r="D32" s="68"/>
      <c r="E32" t="s">
        <v>70</v>
      </c>
      <c r="F32" s="52"/>
      <c r="G32" s="52"/>
      <c r="H32" s="52"/>
      <c r="I32" s="52"/>
      <c r="J32" s="52"/>
      <c r="M32" s="78"/>
    </row>
    <row r="33" spans="1:13" ht="15">
      <c r="A33" s="9"/>
      <c r="B33" s="40" t="s">
        <v>71</v>
      </c>
      <c r="C33" s="67"/>
      <c r="D33" s="68"/>
      <c r="M33" s="78"/>
    </row>
    <row r="34" spans="1:13" ht="15.75">
      <c r="A34" s="9"/>
      <c r="B34" s="40" t="s">
        <v>72</v>
      </c>
      <c r="C34" s="67"/>
      <c r="D34" s="68"/>
      <c r="E34" s="4"/>
      <c r="F34" s="4"/>
      <c r="G34" s="4"/>
      <c r="M34" s="78"/>
    </row>
    <row r="35" spans="1:13" ht="15">
      <c r="A35" s="9"/>
      <c r="B35" s="40" t="s">
        <v>73</v>
      </c>
      <c r="C35" s="67"/>
      <c r="D35" s="68"/>
      <c r="M35" s="78"/>
    </row>
    <row r="36" spans="1:13" ht="15">
      <c r="A36" s="9"/>
      <c r="B36" s="40" t="s">
        <v>74</v>
      </c>
      <c r="C36" s="67"/>
      <c r="D36" s="68"/>
      <c r="M36" s="78"/>
    </row>
    <row r="37" spans="1:13" ht="15">
      <c r="A37" s="9"/>
      <c r="B37" s="51"/>
      <c r="C37" s="67"/>
      <c r="D37" s="68"/>
      <c r="M37" s="78"/>
    </row>
    <row r="38" spans="1:13" ht="15">
      <c r="A38" s="5" t="s">
        <v>75</v>
      </c>
      <c r="B38" s="79" t="s">
        <v>76</v>
      </c>
      <c r="C38" s="80">
        <v>244953.2</v>
      </c>
      <c r="D38" s="81">
        <v>1.01</v>
      </c>
      <c r="M38" s="78"/>
    </row>
    <row r="39" spans="1:13" ht="15">
      <c r="A39" s="9" t="s">
        <v>77</v>
      </c>
      <c r="B39" s="40" t="s">
        <v>78</v>
      </c>
      <c r="C39" s="67"/>
      <c r="D39" s="68" t="s">
        <v>79</v>
      </c>
      <c r="M39" s="78"/>
    </row>
    <row r="40" spans="1:13" ht="15">
      <c r="A40" s="9" t="s">
        <v>44</v>
      </c>
      <c r="B40" s="40" t="s">
        <v>80</v>
      </c>
      <c r="C40" s="67"/>
      <c r="D40" s="68"/>
      <c r="M40" s="78"/>
    </row>
    <row r="41" spans="1:13" ht="15">
      <c r="A41" s="82"/>
      <c r="B41" s="60"/>
      <c r="C41" s="60"/>
      <c r="D41" s="61"/>
      <c r="M41" s="78"/>
    </row>
    <row r="42" spans="1:13" ht="15">
      <c r="A42" s="9" t="s">
        <v>81</v>
      </c>
      <c r="B42" s="67" t="s">
        <v>82</v>
      </c>
      <c r="C42" s="63">
        <v>315286.3</v>
      </c>
      <c r="D42" s="64">
        <v>1.3</v>
      </c>
      <c r="M42" s="78"/>
    </row>
    <row r="43" spans="1:13" ht="15">
      <c r="A43" s="9"/>
      <c r="B43" s="67"/>
      <c r="C43" s="63"/>
      <c r="D43" s="68"/>
      <c r="M43" s="78"/>
    </row>
    <row r="44" spans="1:13" ht="15">
      <c r="A44" s="5" t="s">
        <v>83</v>
      </c>
      <c r="B44" s="83" t="s">
        <v>84</v>
      </c>
      <c r="C44" s="80">
        <f>D44*12*B9</f>
        <v>332263.25040000002</v>
      </c>
      <c r="D44" s="81">
        <v>1.37</v>
      </c>
      <c r="M44" s="78"/>
    </row>
    <row r="45" spans="1:13" ht="15">
      <c r="A45" s="9" t="s">
        <v>85</v>
      </c>
      <c r="B45" s="67"/>
      <c r="C45" s="63"/>
      <c r="D45" s="68"/>
    </row>
    <row r="46" spans="1:13" ht="15">
      <c r="A46" s="82"/>
      <c r="B46" s="60"/>
      <c r="C46" s="84"/>
      <c r="D46" s="61"/>
    </row>
    <row r="47" spans="1:13" ht="15">
      <c r="A47" s="9" t="s">
        <v>86</v>
      </c>
      <c r="B47" s="67" t="s">
        <v>87</v>
      </c>
      <c r="C47" s="63">
        <v>150367.31</v>
      </c>
      <c r="D47" s="64">
        <v>0.62</v>
      </c>
    </row>
    <row r="48" spans="1:13" ht="15">
      <c r="A48" s="9" t="s">
        <v>88</v>
      </c>
      <c r="B48" s="67"/>
      <c r="C48" s="63"/>
      <c r="D48" s="68"/>
      <c r="E48" s="11"/>
      <c r="F48" s="11"/>
      <c r="G48" s="85"/>
      <c r="H48" s="11"/>
    </row>
    <row r="49" spans="1:8" ht="15">
      <c r="A49" s="9"/>
      <c r="B49" s="67"/>
      <c r="C49" s="63"/>
      <c r="D49" s="68"/>
      <c r="E49" s="11"/>
      <c r="F49" s="11"/>
      <c r="G49" s="85"/>
      <c r="H49" s="11"/>
    </row>
    <row r="50" spans="1:8" ht="15.75">
      <c r="A50" s="5" t="s">
        <v>89</v>
      </c>
      <c r="B50" s="83" t="s">
        <v>90</v>
      </c>
      <c r="C50" s="80">
        <v>55781.42</v>
      </c>
      <c r="D50" s="81">
        <v>0.23</v>
      </c>
      <c r="E50" s="86"/>
      <c r="F50" s="86"/>
      <c r="G50" s="87"/>
      <c r="H50" s="86"/>
    </row>
    <row r="51" spans="1:8" ht="15.75">
      <c r="A51" s="9" t="s">
        <v>91</v>
      </c>
      <c r="B51" s="85" t="s">
        <v>92</v>
      </c>
      <c r="C51" s="63"/>
      <c r="D51" s="68"/>
      <c r="E51" s="86"/>
      <c r="F51" s="86"/>
      <c r="G51" s="87"/>
      <c r="H51" s="86"/>
    </row>
    <row r="52" spans="1:8" ht="15.75">
      <c r="A52" s="82"/>
      <c r="B52" s="60"/>
      <c r="C52" s="84"/>
      <c r="D52" s="61"/>
      <c r="E52" s="11"/>
      <c r="F52" s="11"/>
      <c r="G52" s="87"/>
      <c r="H52" s="11"/>
    </row>
    <row r="53" spans="1:8" ht="15">
      <c r="A53" s="9" t="s">
        <v>93</v>
      </c>
      <c r="B53" s="67" t="s">
        <v>94</v>
      </c>
      <c r="C53" s="63">
        <v>97011.17</v>
      </c>
      <c r="D53" s="64">
        <v>0.4</v>
      </c>
      <c r="E53" s="88"/>
      <c r="F53" s="88"/>
      <c r="G53" s="89"/>
      <c r="H53" s="11"/>
    </row>
    <row r="54" spans="1:8" ht="15.75">
      <c r="A54" s="9" t="s">
        <v>95</v>
      </c>
      <c r="B54" s="67"/>
      <c r="C54" s="63"/>
      <c r="D54" s="68"/>
      <c r="E54" s="11"/>
      <c r="F54" s="11"/>
      <c r="G54" s="87"/>
      <c r="H54" s="11"/>
    </row>
    <row r="55" spans="1:8" ht="15">
      <c r="A55" s="9"/>
      <c r="B55" s="67"/>
      <c r="C55" s="67"/>
      <c r="D55" s="68"/>
      <c r="E55" s="88"/>
      <c r="F55" s="88"/>
      <c r="G55" s="89"/>
      <c r="H55" s="11"/>
    </row>
    <row r="56" spans="1:8" ht="15">
      <c r="A56" s="5" t="s">
        <v>96</v>
      </c>
      <c r="B56" s="83" t="s">
        <v>97</v>
      </c>
      <c r="C56" s="80">
        <v>424423.86</v>
      </c>
      <c r="D56" s="81">
        <v>1.75</v>
      </c>
      <c r="E56" s="11"/>
      <c r="F56" s="11"/>
      <c r="G56" s="11"/>
      <c r="H56" s="11"/>
    </row>
    <row r="57" spans="1:8" ht="15">
      <c r="A57" s="9" t="s">
        <v>98</v>
      </c>
      <c r="B57" s="67"/>
      <c r="C57" s="63"/>
      <c r="D57" s="68"/>
      <c r="E57" s="11"/>
      <c r="F57" s="11"/>
      <c r="G57" s="11"/>
      <c r="H57" s="1"/>
    </row>
    <row r="58" spans="1:8" ht="15">
      <c r="A58" s="82"/>
      <c r="B58" s="60"/>
      <c r="C58" s="84"/>
      <c r="D58" s="61"/>
      <c r="E58" s="11"/>
      <c r="F58" s="11"/>
      <c r="G58" s="11"/>
      <c r="H58" s="1"/>
    </row>
    <row r="59" spans="1:8" ht="15.75">
      <c r="A59" s="9" t="s">
        <v>99</v>
      </c>
      <c r="B59" s="67" t="s">
        <v>100</v>
      </c>
      <c r="C59" s="63">
        <f>D59*12*B9</f>
        <v>431699.69760000001</v>
      </c>
      <c r="D59" s="64">
        <v>1.78</v>
      </c>
      <c r="E59" s="4"/>
      <c r="F59" s="4"/>
      <c r="G59" s="4"/>
      <c r="H59" s="4"/>
    </row>
    <row r="60" spans="1:8" ht="15">
      <c r="A60" s="9" t="s">
        <v>101</v>
      </c>
      <c r="B60" s="67"/>
      <c r="C60" s="63"/>
      <c r="D60" s="68"/>
    </row>
    <row r="61" spans="1:8" ht="15">
      <c r="A61" s="90"/>
      <c r="B61" s="67"/>
      <c r="C61" s="91"/>
      <c r="D61" s="68"/>
    </row>
    <row r="62" spans="1:8" ht="15.75">
      <c r="A62" s="5" t="s">
        <v>102</v>
      </c>
      <c r="B62" s="83" t="s">
        <v>103</v>
      </c>
      <c r="C62" s="80">
        <v>242527.92</v>
      </c>
      <c r="D62" s="81">
        <v>1</v>
      </c>
      <c r="E62" s="4"/>
      <c r="F62" s="4"/>
      <c r="G62" s="4"/>
      <c r="H62" s="4"/>
    </row>
    <row r="63" spans="1:8" ht="15">
      <c r="A63" s="9" t="s">
        <v>104</v>
      </c>
      <c r="B63" s="67"/>
      <c r="C63" s="63"/>
      <c r="D63" s="68"/>
    </row>
    <row r="64" spans="1:8" ht="15">
      <c r="A64" s="9"/>
      <c r="B64" s="67"/>
      <c r="C64" s="63"/>
      <c r="D64" s="68"/>
    </row>
    <row r="65" spans="1:4" ht="15">
      <c r="A65" s="92" t="s">
        <v>105</v>
      </c>
      <c r="B65" s="93" t="s">
        <v>106</v>
      </c>
      <c r="C65" s="80">
        <v>46080.31</v>
      </c>
      <c r="D65" s="81">
        <v>0.19</v>
      </c>
    </row>
    <row r="66" spans="1:4" ht="15">
      <c r="A66" s="94" t="s">
        <v>107</v>
      </c>
      <c r="B66" s="95"/>
      <c r="C66" s="84"/>
      <c r="D66" s="61"/>
    </row>
    <row r="67" spans="1:4" ht="15">
      <c r="A67" s="9" t="s">
        <v>108</v>
      </c>
      <c r="B67" s="67"/>
      <c r="C67" s="63"/>
      <c r="D67" s="68"/>
    </row>
    <row r="68" spans="1:4" ht="15">
      <c r="A68" s="96"/>
      <c r="B68" s="60"/>
      <c r="C68" s="84"/>
      <c r="D68" s="61"/>
    </row>
    <row r="69" spans="1:4" ht="21.75" customHeight="1">
      <c r="A69" s="97" t="s">
        <v>109</v>
      </c>
      <c r="B69" s="67"/>
      <c r="C69" s="63"/>
      <c r="D69" s="68"/>
    </row>
    <row r="70" spans="1:4" ht="21" customHeight="1">
      <c r="A70" s="98"/>
      <c r="B70" s="67"/>
      <c r="C70" s="63"/>
      <c r="D70" s="68"/>
    </row>
    <row r="71" spans="1:4" ht="15">
      <c r="A71" s="5" t="s">
        <v>110</v>
      </c>
      <c r="B71" s="79" t="s">
        <v>111</v>
      </c>
      <c r="C71" s="80">
        <v>358941.32</v>
      </c>
      <c r="D71" s="81">
        <v>1.48</v>
      </c>
    </row>
    <row r="72" spans="1:4" ht="15">
      <c r="A72" s="9" t="s">
        <v>112</v>
      </c>
      <c r="B72" s="40" t="s">
        <v>113</v>
      </c>
      <c r="C72" s="63"/>
      <c r="D72" s="68"/>
    </row>
    <row r="73" spans="1:4" ht="15">
      <c r="A73" s="9" t="s">
        <v>114</v>
      </c>
      <c r="B73" s="40" t="s">
        <v>115</v>
      </c>
      <c r="C73" s="63"/>
      <c r="D73" s="68"/>
    </row>
    <row r="74" spans="1:4" ht="15">
      <c r="A74" s="9"/>
      <c r="B74" s="40" t="s">
        <v>116</v>
      </c>
      <c r="C74" s="63"/>
      <c r="D74" s="68"/>
    </row>
    <row r="75" spans="1:4" ht="15">
      <c r="A75" s="9"/>
      <c r="B75" s="40" t="s">
        <v>117</v>
      </c>
      <c r="C75" s="63"/>
      <c r="D75" s="68"/>
    </row>
    <row r="76" spans="1:4" ht="15">
      <c r="A76" s="9"/>
      <c r="B76" s="40" t="s">
        <v>118</v>
      </c>
      <c r="C76" s="63"/>
      <c r="D76" s="68"/>
    </row>
    <row r="77" spans="1:4" ht="15">
      <c r="A77" s="9"/>
      <c r="B77" s="40" t="s">
        <v>119</v>
      </c>
      <c r="C77" s="63"/>
      <c r="D77" s="68"/>
    </row>
    <row r="78" spans="1:4" ht="15">
      <c r="A78" s="9"/>
      <c r="B78" s="40" t="s">
        <v>120</v>
      </c>
      <c r="C78" s="63"/>
      <c r="D78" s="68"/>
    </row>
    <row r="79" spans="1:4" ht="15">
      <c r="A79" s="9"/>
      <c r="B79" s="40" t="s">
        <v>121</v>
      </c>
      <c r="C79" s="63"/>
      <c r="D79" s="68"/>
    </row>
    <row r="80" spans="1:4" ht="15">
      <c r="A80" s="9"/>
      <c r="B80" s="40" t="s">
        <v>122</v>
      </c>
      <c r="C80" s="67"/>
      <c r="D80" s="68"/>
    </row>
    <row r="81" spans="1:4" ht="15">
      <c r="A81" s="9"/>
      <c r="B81" s="40" t="s">
        <v>123</v>
      </c>
      <c r="C81" s="67"/>
      <c r="D81" s="68"/>
    </row>
    <row r="82" spans="1:4" ht="15">
      <c r="A82" s="9"/>
      <c r="B82" s="40" t="s">
        <v>32</v>
      </c>
      <c r="C82" s="67"/>
      <c r="D82" s="68"/>
    </row>
    <row r="83" spans="1:4" ht="15">
      <c r="A83" s="9"/>
      <c r="B83" s="40" t="s">
        <v>124</v>
      </c>
      <c r="C83" s="67"/>
      <c r="D83" s="68"/>
    </row>
    <row r="84" spans="1:4" ht="15">
      <c r="A84" s="9"/>
      <c r="B84" s="40" t="s">
        <v>125</v>
      </c>
      <c r="C84" s="67"/>
      <c r="D84" s="68"/>
    </row>
    <row r="85" spans="1:4" ht="15">
      <c r="A85" s="9"/>
      <c r="B85" s="40" t="s">
        <v>126</v>
      </c>
      <c r="C85" s="67"/>
      <c r="D85" s="68"/>
    </row>
    <row r="86" spans="1:4" ht="15">
      <c r="A86" s="82"/>
      <c r="B86" s="99" t="s">
        <v>127</v>
      </c>
      <c r="C86" s="60"/>
      <c r="D86" s="61"/>
    </row>
    <row r="87" spans="1:4" ht="15">
      <c r="A87" s="100"/>
      <c r="B87" s="101"/>
      <c r="C87" s="100"/>
      <c r="D87" s="100"/>
    </row>
    <row r="88" spans="1:4" ht="15">
      <c r="A88" s="1"/>
      <c r="B88" s="1"/>
      <c r="C88" s="1"/>
      <c r="D88" s="1"/>
    </row>
    <row r="89" spans="1:4" ht="15.75">
      <c r="A89" s="4"/>
      <c r="B89" s="4"/>
      <c r="C89" s="4"/>
      <c r="D89" s="4"/>
    </row>
    <row r="90" spans="1:4" ht="15">
      <c r="A90" s="11"/>
      <c r="B90" s="85"/>
      <c r="C90" s="85"/>
      <c r="D90" s="85"/>
    </row>
    <row r="91" spans="1:4" ht="15">
      <c r="A91" s="11"/>
      <c r="B91" s="85"/>
      <c r="C91" s="102"/>
      <c r="D91" s="91"/>
    </row>
    <row r="92" spans="1:4" ht="15">
      <c r="A92" s="11"/>
      <c r="B92" s="85"/>
      <c r="C92" s="85"/>
      <c r="D92" s="85"/>
    </row>
    <row r="93" spans="1:4" ht="15">
      <c r="A93" s="11"/>
      <c r="B93" s="85"/>
      <c r="C93" s="85"/>
      <c r="D93" s="85"/>
    </row>
    <row r="94" spans="1:4" ht="15">
      <c r="A94" s="11"/>
      <c r="B94" s="85"/>
      <c r="C94" s="85"/>
      <c r="D94" s="85"/>
    </row>
    <row r="95" spans="1:4" ht="15">
      <c r="A95" s="11"/>
      <c r="B95" s="85"/>
      <c r="C95" s="85"/>
      <c r="D95" s="85"/>
    </row>
    <row r="96" spans="1:4" ht="15">
      <c r="A96" s="11"/>
      <c r="B96" s="85"/>
      <c r="C96" s="85"/>
      <c r="D96" s="85"/>
    </row>
    <row r="97" spans="1:4" ht="15">
      <c r="A97" s="11"/>
      <c r="B97" s="85"/>
      <c r="C97" s="85"/>
      <c r="D97" s="85"/>
    </row>
    <row r="98" spans="1:4" ht="15">
      <c r="A98" s="11"/>
      <c r="B98" s="85"/>
      <c r="C98" s="85"/>
      <c r="D98" s="85"/>
    </row>
    <row r="99" spans="1:4" ht="15">
      <c r="A99" s="11"/>
      <c r="B99" s="85"/>
      <c r="C99" s="85"/>
      <c r="D99" s="85"/>
    </row>
    <row r="100" spans="1:4" ht="15">
      <c r="A100" s="11"/>
      <c r="B100" s="85"/>
      <c r="C100" s="85"/>
      <c r="D100" s="85"/>
    </row>
    <row r="101" spans="1:4" ht="15">
      <c r="A101" s="11"/>
      <c r="B101" s="85"/>
      <c r="C101" s="85"/>
      <c r="D101" s="85"/>
    </row>
    <row r="102" spans="1:4" ht="15">
      <c r="A102" s="11"/>
      <c r="B102" s="85"/>
      <c r="C102" s="85"/>
      <c r="D102" s="85"/>
    </row>
    <row r="103" spans="1:4" ht="15">
      <c r="A103" s="11"/>
      <c r="B103" s="85"/>
      <c r="C103" s="85"/>
      <c r="D103" s="85"/>
    </row>
    <row r="104" spans="1:4" ht="15">
      <c r="A104" s="11"/>
      <c r="B104" s="85"/>
      <c r="C104" s="85"/>
      <c r="D104" s="85"/>
    </row>
    <row r="105" spans="1:4" ht="15">
      <c r="A105" s="11"/>
      <c r="B105" s="85"/>
      <c r="C105" s="85"/>
      <c r="D105" s="85"/>
    </row>
    <row r="106" spans="1:4" ht="15">
      <c r="A106" s="11"/>
      <c r="B106" s="85"/>
      <c r="C106" s="85"/>
      <c r="D106" s="85"/>
    </row>
    <row r="107" spans="1:4" ht="15">
      <c r="A107" s="11"/>
      <c r="B107" s="11"/>
      <c r="C107" s="11"/>
      <c r="D107" s="11"/>
    </row>
    <row r="108" spans="1:4" ht="15">
      <c r="A108" s="11"/>
      <c r="B108" s="11"/>
      <c r="C108" s="11"/>
      <c r="D108" s="11"/>
    </row>
    <row r="109" spans="1:4" ht="15.75">
      <c r="A109" s="86"/>
      <c r="B109" s="86"/>
      <c r="C109" s="86"/>
      <c r="D109" s="86"/>
    </row>
    <row r="110" spans="1:4" ht="15.75">
      <c r="A110" s="78"/>
      <c r="B110" s="86"/>
      <c r="C110" s="78"/>
      <c r="D110" s="11"/>
    </row>
    <row r="111" spans="1:4" ht="15.75">
      <c r="A111" s="78"/>
      <c r="B111" s="86"/>
      <c r="C111" s="78"/>
      <c r="D111" s="11"/>
    </row>
    <row r="112" spans="1:4" ht="15.75">
      <c r="A112" s="78"/>
      <c r="B112" s="86"/>
      <c r="C112" s="78"/>
      <c r="D112" s="11"/>
    </row>
    <row r="113" spans="1:4" ht="15">
      <c r="A113" s="11"/>
      <c r="B113" s="11"/>
      <c r="C113" s="11"/>
      <c r="D113" s="11"/>
    </row>
    <row r="114" spans="1:4" ht="15">
      <c r="A114" s="11"/>
      <c r="B114" s="11"/>
      <c r="C114" s="11"/>
      <c r="D114" s="11"/>
    </row>
    <row r="115" spans="1:4" ht="15">
      <c r="A115" s="11"/>
      <c r="B115" s="11"/>
      <c r="C115" s="11"/>
      <c r="D115" s="11"/>
    </row>
    <row r="116" spans="1:4" ht="15">
      <c r="A116" s="11"/>
      <c r="B116" s="11"/>
      <c r="C116" s="11"/>
      <c r="D116" s="11"/>
    </row>
    <row r="117" spans="1:4" ht="15">
      <c r="A117" s="11"/>
      <c r="B117" s="11"/>
      <c r="C117" s="11"/>
      <c r="D117" s="11"/>
    </row>
    <row r="118" spans="1:4" ht="15">
      <c r="A118" s="11"/>
      <c r="B118" s="11"/>
      <c r="C118" s="11"/>
      <c r="D118" s="11"/>
    </row>
    <row r="119" spans="1:4" ht="15">
      <c r="A119" s="11"/>
      <c r="B119" s="11"/>
      <c r="C119" s="11"/>
      <c r="D119" s="11"/>
    </row>
    <row r="120" spans="1:4" ht="15">
      <c r="A120" s="11"/>
      <c r="B120" s="85"/>
      <c r="C120" s="85"/>
      <c r="D120" s="11"/>
    </row>
    <row r="121" spans="1:4" ht="15.75">
      <c r="A121" s="4"/>
      <c r="B121" s="4"/>
      <c r="C121" s="4"/>
      <c r="D121" s="4"/>
    </row>
    <row r="122" spans="1:4" ht="15.75">
      <c r="A122" s="4"/>
      <c r="B122" s="4"/>
      <c r="C122" s="4"/>
      <c r="D122" s="4"/>
    </row>
    <row r="123" spans="1:4" ht="15.75">
      <c r="A123" s="4"/>
      <c r="B123" s="4"/>
      <c r="C123" s="4"/>
      <c r="D123" s="4"/>
    </row>
    <row r="124" spans="1:4" ht="15">
      <c r="A124" s="1"/>
      <c r="B124" s="1"/>
      <c r="C124" s="1"/>
      <c r="D124" s="1"/>
    </row>
    <row r="128" spans="1:4" ht="18.75">
      <c r="A128" s="1"/>
      <c r="B128" s="2"/>
      <c r="C128" s="1"/>
      <c r="D128" s="1"/>
    </row>
    <row r="129" spans="1:4" ht="15.75">
      <c r="A129" s="3"/>
      <c r="B129" s="3"/>
      <c r="C129" s="3"/>
      <c r="D129" s="1"/>
    </row>
    <row r="130" spans="1:4" ht="15.75">
      <c r="A130" s="3"/>
      <c r="B130" s="3"/>
      <c r="C130" s="3"/>
      <c r="D130" s="1"/>
    </row>
    <row r="131" spans="1:4" ht="15.75">
      <c r="B131" s="4"/>
      <c r="D131" s="1"/>
    </row>
    <row r="132" spans="1:4" ht="15.75">
      <c r="B132" s="4"/>
      <c r="D132" s="1"/>
    </row>
    <row r="133" spans="1:4" ht="15.75">
      <c r="B133" s="4"/>
      <c r="D133" s="1"/>
    </row>
  </sheetData>
  <mergeCells count="2">
    <mergeCell ref="J11:J13"/>
    <mergeCell ref="A69:A70"/>
  </mergeCells>
  <pageMargins left="0" right="0" top="0" bottom="0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ОтчетЖелезнод.8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Клиент</cp:lastModifiedBy>
  <dcterms:created xsi:type="dcterms:W3CDTF">2015-04-05T22:49:41Z</dcterms:created>
  <dcterms:modified xsi:type="dcterms:W3CDTF">2015-04-05T22:51:52Z</dcterms:modified>
</cp:coreProperties>
</file>