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85" windowHeight="8070" firstSheet="6" activeTab="6"/>
  </bookViews>
  <sheets>
    <sheet name="Ельц 4 " sheetId="18" r:id="rId1"/>
    <sheet name=" ДК 394,1 " sheetId="17" r:id="rId2"/>
    <sheet name="Жд 8,3 " sheetId="16" r:id="rId3"/>
    <sheet name="Жд 6,1" sheetId="15" r:id="rId4"/>
    <sheet name=" Н25 " sheetId="14" r:id="rId5"/>
    <sheet name="План Збор 22 " sheetId="12" r:id="rId6"/>
    <sheet name="ДК 12 " sheetId="8" r:id="rId7"/>
  </sheets>
  <calcPr calcId="125725"/>
</workbook>
</file>

<file path=xl/calcChain.xml><?xml version="1.0" encoding="utf-8"?>
<calcChain xmlns="http://schemas.openxmlformats.org/spreadsheetml/2006/main">
  <c r="D18" i="8"/>
  <c r="C101" i="15"/>
  <c r="D101"/>
  <c r="C152"/>
  <c r="C154"/>
  <c r="C149"/>
  <c r="C146"/>
  <c r="C143"/>
  <c r="C140"/>
  <c r="C137"/>
  <c r="C134"/>
  <c r="C131"/>
  <c r="C129"/>
  <c r="C125"/>
  <c r="C103"/>
  <c r="C149" i="18"/>
  <c r="C146"/>
  <c r="C143"/>
  <c r="C140"/>
  <c r="C137"/>
  <c r="C134"/>
  <c r="C131"/>
  <c r="C129"/>
  <c r="C125"/>
  <c r="C106"/>
  <c r="D104"/>
  <c r="C62"/>
  <c r="C59"/>
  <c r="C56"/>
  <c r="C53"/>
  <c r="C50"/>
  <c r="C47"/>
  <c r="C44"/>
  <c r="C42"/>
  <c r="C38"/>
  <c r="C19"/>
  <c r="D17"/>
  <c r="C17"/>
  <c r="D21" i="17"/>
  <c r="C160"/>
  <c r="C157"/>
  <c r="C154"/>
  <c r="C151"/>
  <c r="C148"/>
  <c r="C145"/>
  <c r="C142"/>
  <c r="C140"/>
  <c r="C136"/>
  <c r="C109"/>
  <c r="D107"/>
  <c r="C107"/>
  <c r="B12"/>
  <c r="C80" s="1"/>
  <c r="C68" i="16"/>
  <c r="C65"/>
  <c r="C62"/>
  <c r="C59"/>
  <c r="C56"/>
  <c r="C53"/>
  <c r="C50"/>
  <c r="C47"/>
  <c r="C45"/>
  <c r="C41"/>
  <c r="C20"/>
  <c r="D18"/>
  <c r="C18"/>
  <c r="C68" i="15"/>
  <c r="C65"/>
  <c r="C62"/>
  <c r="C59"/>
  <c r="C56"/>
  <c r="C53"/>
  <c r="C50"/>
  <c r="C47"/>
  <c r="C45"/>
  <c r="C41"/>
  <c r="C19"/>
  <c r="D17"/>
  <c r="C17"/>
  <c r="C185" i="14"/>
  <c r="C183"/>
  <c r="C180"/>
  <c r="C177"/>
  <c r="C174"/>
  <c r="C171"/>
  <c r="C168"/>
  <c r="C165"/>
  <c r="C162"/>
  <c r="C160"/>
  <c r="C156"/>
  <c r="C134"/>
  <c r="D132"/>
  <c r="C132"/>
  <c r="B9"/>
  <c r="C96" s="1"/>
  <c r="D109" i="12"/>
  <c r="C129"/>
  <c r="C109" s="1"/>
  <c r="D81"/>
  <c r="C63"/>
  <c r="C60"/>
  <c r="C57"/>
  <c r="C54"/>
  <c r="C51"/>
  <c r="C48"/>
  <c r="C45"/>
  <c r="C43"/>
  <c r="C39"/>
  <c r="C20"/>
  <c r="D18"/>
  <c r="C18"/>
  <c r="C66" i="8"/>
  <c r="C63"/>
  <c r="C60"/>
  <c r="C57"/>
  <c r="C54"/>
  <c r="C51"/>
  <c r="C48"/>
  <c r="C46"/>
  <c r="C42"/>
  <c r="C20"/>
  <c r="C18"/>
  <c r="C104" i="18" l="1"/>
  <c r="C42" i="17"/>
  <c r="C48"/>
  <c r="C54"/>
  <c r="C60"/>
  <c r="C63"/>
  <c r="C23"/>
  <c r="C46"/>
  <c r="C51"/>
  <c r="C57"/>
  <c r="D20" i="14"/>
  <c r="D18" s="1"/>
  <c r="C46"/>
  <c r="C77"/>
  <c r="C86"/>
  <c r="C98"/>
  <c r="C42"/>
  <c r="C71"/>
  <c r="C80"/>
  <c r="C21" i="17" l="1"/>
  <c r="C18" i="14"/>
</calcChain>
</file>

<file path=xl/sharedStrings.xml><?xml version="1.0" encoding="utf-8"?>
<sst xmlns="http://schemas.openxmlformats.org/spreadsheetml/2006/main" count="1277" uniqueCount="272">
  <si>
    <t xml:space="preserve"> </t>
  </si>
  <si>
    <t>II. Текущий ремонт</t>
  </si>
  <si>
    <t>жалоб по качеству обслуживания; и др.</t>
  </si>
  <si>
    <t>работа с населением, в т.ч.рассмотрение</t>
  </si>
  <si>
    <t>ведение технической документации по МКД,</t>
  </si>
  <si>
    <t>взыскание задолженности по оплате ЖКУ;</t>
  </si>
  <si>
    <t>помещений,в т.ч. за коммунальные услуги,</t>
  </si>
  <si>
    <t>платежей с нанимателей и собственников</t>
  </si>
  <si>
    <t>за надлежащее качество работ и услуг, сбор</t>
  </si>
  <si>
    <t xml:space="preserve">соответствии с заключенными договорами </t>
  </si>
  <si>
    <t>работ и услуг подрядных организаций в</t>
  </si>
  <si>
    <t>договорных обязательств; проведение оплаты</t>
  </si>
  <si>
    <t>подрядных организаций и за исполнением</t>
  </si>
  <si>
    <t xml:space="preserve">контроля над качеством услуг и работ </t>
  </si>
  <si>
    <t>ресурсов; осуществление систематического</t>
  </si>
  <si>
    <t>планирование финансовых и технических</t>
  </si>
  <si>
    <t>домом</t>
  </si>
  <si>
    <t>ремонту общего имущества дома;</t>
  </si>
  <si>
    <t xml:space="preserve">многоквартирным </t>
  </si>
  <si>
    <t xml:space="preserve">Планирование работ по содержанию и </t>
  </si>
  <si>
    <t xml:space="preserve">12. Управление </t>
  </si>
  <si>
    <t>Ежемесячно</t>
  </si>
  <si>
    <t>мусоропроводов</t>
  </si>
  <si>
    <t>Ежедневно</t>
  </si>
  <si>
    <t>10. Обслуживание</t>
  </si>
  <si>
    <t>лифтов</t>
  </si>
  <si>
    <t xml:space="preserve">Круглосуточно </t>
  </si>
  <si>
    <t>9. Тех.обслуживание</t>
  </si>
  <si>
    <t>ТБО</t>
  </si>
  <si>
    <t>Не реже 1 раза в сутки</t>
  </si>
  <si>
    <t>8. Вывоз и утилизация</t>
  </si>
  <si>
    <t>КГО</t>
  </si>
  <si>
    <t>По мере необходимости</t>
  </si>
  <si>
    <t>7. Вывоз и утилизация</t>
  </si>
  <si>
    <t>дезинсекция — 2 раза в год</t>
  </si>
  <si>
    <t>дезинсекция</t>
  </si>
  <si>
    <t>6. Дератизация,</t>
  </si>
  <si>
    <t>дворовой территории</t>
  </si>
  <si>
    <t>В холодный период</t>
  </si>
  <si>
    <t>5. Мех.уборка</t>
  </si>
  <si>
    <t>территории</t>
  </si>
  <si>
    <t>6 раз в неделю</t>
  </si>
  <si>
    <t>4. Уборка дворовой</t>
  </si>
  <si>
    <t>5 раз в неделю</t>
  </si>
  <si>
    <t>3. Уборка помещений</t>
  </si>
  <si>
    <t>энергообеспечения</t>
  </si>
  <si>
    <t>обслуживание</t>
  </si>
  <si>
    <t xml:space="preserve">водоотведения, теплоснабжения и </t>
  </si>
  <si>
    <t>диспетчерское</t>
  </si>
  <si>
    <t>Круглосуточно на системах водоснабжения,</t>
  </si>
  <si>
    <t>2. Аварийно-</t>
  </si>
  <si>
    <t>пользования; мелкий ремонт  системы электроснабжения</t>
  </si>
  <si>
    <t>перегоревших электроламп в помещениях общего</t>
  </si>
  <si>
    <t>ВРУ с подтяжкой контактных соединений; замена</t>
  </si>
  <si>
    <t>системы электроснабжения</t>
  </si>
  <si>
    <t>Осмотр электрической сети и оборудования; осмотр</t>
  </si>
  <si>
    <t xml:space="preserve">Техническое обслуживание </t>
  </si>
  <si>
    <t>и промывка системы канализации и др.</t>
  </si>
  <si>
    <t>проведение необходимых ремонтных работ; прочистка</t>
  </si>
  <si>
    <t>трубопроводов; уплотнение сгонов; прочистка труб;</t>
  </si>
  <si>
    <t>водоснабжения, канализации</t>
  </si>
  <si>
    <t>горячего водоснабжения; смена отдельных участков</t>
  </si>
  <si>
    <t>системы холодного и горячего</t>
  </si>
  <si>
    <t>Технический осмотр водопровода, канализации,</t>
  </si>
  <si>
    <t>Техническое обслуживание</t>
  </si>
  <si>
    <t>системы отопления и др.</t>
  </si>
  <si>
    <t>пробок; смена запорной армтуры; мелкий ремонт</t>
  </si>
  <si>
    <t>системы центрального отопления; ликвидация воздушных</t>
  </si>
  <si>
    <t xml:space="preserve">притирка запорной арматуры; промывка трубопроводов </t>
  </si>
  <si>
    <t>системы отопления</t>
  </si>
  <si>
    <t>Консервация/расконсервация системы отопления;</t>
  </si>
  <si>
    <t xml:space="preserve"> очистка кровли от снега и наледи и др. </t>
  </si>
  <si>
    <t>в цоколях зданий; чистка подвалов и чердаков;</t>
  </si>
  <si>
    <t>элементах здания; заделка, раскрытие продухов</t>
  </si>
  <si>
    <t>незначительных неисправностей в конструктивных</t>
  </si>
  <si>
    <t>обслуживание системы вентиляции; устранение</t>
  </si>
  <si>
    <t>здания</t>
  </si>
  <si>
    <t>составление дефектной ведомости, техническое</t>
  </si>
  <si>
    <t>конструктивных элементов</t>
  </si>
  <si>
    <t>Технический осмотр конструктивных элементов,</t>
  </si>
  <si>
    <t>в том числе:</t>
  </si>
  <si>
    <t>1.Техническое обслуживание всего</t>
  </si>
  <si>
    <t xml:space="preserve">  имущества дома</t>
  </si>
  <si>
    <t>I.Содержание общего</t>
  </si>
  <si>
    <t>руб.</t>
  </si>
  <si>
    <t>помещений,</t>
  </si>
  <si>
    <t xml:space="preserve">на 1 м2 площади </t>
  </si>
  <si>
    <t>работ и услуг</t>
  </si>
  <si>
    <t xml:space="preserve">услуг в месяц </t>
  </si>
  <si>
    <t>Годовая плата,</t>
  </si>
  <si>
    <t>Условия выполнения работ и оказания услуг</t>
  </si>
  <si>
    <t>Перечень видов</t>
  </si>
  <si>
    <t xml:space="preserve">Цена работ и </t>
  </si>
  <si>
    <t>нежилых помещений</t>
  </si>
  <si>
    <t>жилых помещений</t>
  </si>
  <si>
    <t xml:space="preserve">                                                                      </t>
  </si>
  <si>
    <t>помещений, всего кв.м</t>
  </si>
  <si>
    <t xml:space="preserve">Общая  площадь </t>
  </si>
  <si>
    <t xml:space="preserve">                    Перечень услуг и работ по содержанию и ремонту общего имущества</t>
  </si>
  <si>
    <t>из них муниципальных</t>
  </si>
  <si>
    <t xml:space="preserve">1. Техническое </t>
  </si>
  <si>
    <t>Проведение технических осмотров,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</si>
  <si>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</si>
  <si>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</si>
  <si>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</si>
  <si>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</si>
  <si>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</si>
  <si>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</si>
  <si>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</si>
  <si>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</si>
  <si>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</si>
  <si>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</si>
  <si>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</si>
  <si>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</si>
  <si>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</si>
  <si>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</si>
  <si>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</si>
  <si>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</si>
  <si>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</si>
  <si>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</si>
  <si>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</si>
  <si>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</si>
  <si>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мусора, грязи, снега, наледи, снежных</t>
  </si>
  <si>
    <t>шапок и сосулек, и др.</t>
  </si>
  <si>
    <t>Дератизация — 1раз в месяц,</t>
  </si>
  <si>
    <t xml:space="preserve">11. Управление </t>
  </si>
  <si>
    <t>Всего</t>
  </si>
  <si>
    <t>Приложение №</t>
  </si>
  <si>
    <t>к договору управления</t>
  </si>
  <si>
    <t>многоквартирным домом</t>
  </si>
  <si>
    <t>№______от ___________20____г.</t>
  </si>
  <si>
    <t xml:space="preserve">                     ул. Нарымская,  25</t>
  </si>
  <si>
    <t>колпаков; смена и восстановление разбитых</t>
  </si>
  <si>
    <t xml:space="preserve">стекл; ремонт и укрепление окон, </t>
  </si>
  <si>
    <t xml:space="preserve"> очистка кровли от</t>
  </si>
  <si>
    <t>11. Эксплуатация, тех.</t>
  </si>
  <si>
    <t>обслуживание узлов учета</t>
  </si>
  <si>
    <t>Устройство бетонной отмостки</t>
  </si>
  <si>
    <t>Ремонт бытовой комнаты</t>
  </si>
  <si>
    <t>Установка шлагбаума ( п. №8)</t>
  </si>
  <si>
    <t>Монтаж системы видеонаблюдения</t>
  </si>
  <si>
    <t xml:space="preserve">                      в многоквартирном доме и их стоимость  с 01.01.2013г. по адресу:</t>
  </si>
  <si>
    <t>Дератизация — 1раз в квартал,</t>
  </si>
  <si>
    <t>стекл; и др.</t>
  </si>
  <si>
    <t>Дератизация — 1раз в квартал</t>
  </si>
  <si>
    <t>проверка исправности канализационных</t>
  </si>
  <si>
    <t>III.Текущий ремонт</t>
  </si>
  <si>
    <t xml:space="preserve">     в многоквартирном доме и их стоимость за период с 01.01.2011г. по адресу:</t>
  </si>
  <si>
    <t xml:space="preserve">                     ул. Дуси Ковальчук, 12</t>
  </si>
  <si>
    <t xml:space="preserve">стекл; ремонт и укрепление окон, замена </t>
  </si>
  <si>
    <t>тамбурных дверей, очистка кровли от</t>
  </si>
  <si>
    <t>6. Дератизация</t>
  </si>
  <si>
    <t>узла учета</t>
  </si>
  <si>
    <t xml:space="preserve">10. Управление </t>
  </si>
  <si>
    <t>II. Установка  приборов учета ХГВ, отопления</t>
  </si>
  <si>
    <t>обнаружении их неисправности; укрепление</t>
  </si>
  <si>
    <t>водосточных труб, колен и воронок;</t>
  </si>
  <si>
    <t xml:space="preserve"> смена и восстановление разбитых</t>
  </si>
  <si>
    <t xml:space="preserve">                       в многоквартирном доме и их стоимость с 01.01.2013г.  по адресу:</t>
  </si>
  <si>
    <t>стекол; очистка кровли от</t>
  </si>
  <si>
    <t xml:space="preserve">                       в многоквартирном доме и их стоимость с 01.01.2011г.  по адресу:</t>
  </si>
  <si>
    <t xml:space="preserve">                     ул. Заельцовский Бор,  22</t>
  </si>
  <si>
    <t>стекол; очистка кровли от снега и др.</t>
  </si>
  <si>
    <t>1 раз в год</t>
  </si>
  <si>
    <t>(по мере необходимости)</t>
  </si>
  <si>
    <t xml:space="preserve"> 3 раза в неделю</t>
  </si>
  <si>
    <t xml:space="preserve">  ОДПУ</t>
  </si>
  <si>
    <t>II. Вознаграждение старшему</t>
  </si>
  <si>
    <t xml:space="preserve"> по дому</t>
  </si>
  <si>
    <t>III. Текущий ремонт</t>
  </si>
  <si>
    <t>Установка ОДПУ -  ХГВ, т/энергии</t>
  </si>
  <si>
    <t>(период: с 01.01.12г по 31.12.13г )</t>
  </si>
  <si>
    <t>Установка ОДПУ -  эл/энергии</t>
  </si>
  <si>
    <t>(период: с 01.01.13г по 31.12.13г )</t>
  </si>
  <si>
    <t>Прочистка канализационного коллектора</t>
  </si>
  <si>
    <t>(период: с 01.01.13г по 30.06.13г )</t>
  </si>
  <si>
    <t>Восстановление эл.кабеля, проводки,</t>
  </si>
  <si>
    <t>установка предохранителей</t>
  </si>
  <si>
    <t>ремонт скамеек, дверного проема</t>
  </si>
  <si>
    <t>работы выхода на чердак;</t>
  </si>
  <si>
    <t>10. Теплоизоляционные</t>
  </si>
  <si>
    <t>документация по П/У</t>
  </si>
  <si>
    <t>9. Проектно-сметная</t>
  </si>
  <si>
    <t>снега</t>
  </si>
  <si>
    <t xml:space="preserve">8. Очистка кровли от </t>
  </si>
  <si>
    <t xml:space="preserve">                                                                          за 2011 год</t>
  </si>
  <si>
    <t xml:space="preserve">                      в многоквартирном доме и их стоимость  с 01.01.2011г. по адресу:</t>
  </si>
  <si>
    <t>руб</t>
  </si>
  <si>
    <t xml:space="preserve">     в многоквартирном доме и их стоимость за период с 01.01.2012г. по 31.12.2012г. по адресу:</t>
  </si>
  <si>
    <t xml:space="preserve">     в многоквартирном доме и их стоимость на 2014г. по адресу:</t>
  </si>
  <si>
    <t>Влажное подметание лестничных площадок и маршей - нижние 3 этажа 5 раз в неделю, выше - 2 раза в неделю</t>
  </si>
  <si>
    <t>Мытьё лестничных площадок и маршей - 1 раз в месяц</t>
  </si>
  <si>
    <t>Мытьё полов кабин лифтов - 3 раза в неделю</t>
  </si>
  <si>
    <t>Влажная протирка стен, дверей, перил, плафонов, почтовых ящиков, шкафов для электросчетчиков, обметание пыли с потолков - 1 раз в месяц</t>
  </si>
  <si>
    <t>Влажная протирка стен, дверей, потолков и плафонов кабин лифта - 2 раза в месяц</t>
  </si>
  <si>
    <t>Влажная протирка подоконников, отопительных приборов - 1 раз в месяц</t>
  </si>
  <si>
    <t>Влажная протирка входных дверей - 1 раз в неделю</t>
  </si>
  <si>
    <t>Влажная уборка подхода к лифту - 5 раз в неделю</t>
  </si>
  <si>
    <t>Мытьё окон - 2 раза в год</t>
  </si>
  <si>
    <t>Холодный период - 6 месяцев</t>
  </si>
  <si>
    <t>Подметание территории - 6 раз в неделю</t>
  </si>
  <si>
    <t>Сдвигание свежевыпавшего снега в дни сильных снегопадов - 1 раз в сутки</t>
  </si>
  <si>
    <t>Посыпка территории пескосмесью (в дни гололёда) - по необходимости</t>
  </si>
  <si>
    <t>Очистка от снега, наледи и льда крышек люков колодцев - по необходимости</t>
  </si>
  <si>
    <t>Очистка участков территории от снега и наледи при механизированной уборке - по необходимости</t>
  </si>
  <si>
    <t>Очистка контейнерной площадки - 6 раз в неделю</t>
  </si>
  <si>
    <t>Сметание снега со ступеней и площадки перед входом в подъезд - 6 раз в неделю</t>
  </si>
  <si>
    <t>Тёплый период - 6 месяцев</t>
  </si>
  <si>
    <t>Уборка газонов, выкашивание газонов - 2 раза в неделю</t>
  </si>
  <si>
    <t>Подметание ступеней и площадок перед входом в подъезд - 6 раз в неделю</t>
  </si>
  <si>
    <t>Уборка контейнерной площадки - 6 раз в неделю</t>
  </si>
  <si>
    <t>Уборка спусков в подвал - 1 раз в неделю</t>
  </si>
  <si>
    <t>Профилактический осмотр состояния и</t>
  </si>
  <si>
    <t>работоспособности элементов мусоропровода,</t>
  </si>
  <si>
    <t>мелкие восстановительные работы, удаление</t>
  </si>
  <si>
    <t>мусора из мусорных камер, очистка загру-</t>
  </si>
  <si>
    <t>зочных клапанов стволов мусоропровода,</t>
  </si>
  <si>
    <t xml:space="preserve">влажное подметание пола мусороприёмных </t>
  </si>
  <si>
    <t>камер, уборка стен мусороприёмных камер,</t>
  </si>
  <si>
    <t>устраниение засора, мойка нижней части</t>
  </si>
  <si>
    <t>ствола и шибера мусоропровода</t>
  </si>
  <si>
    <t>11. Обслуживание УУТЭ,</t>
  </si>
  <si>
    <t>видеонаблюдения</t>
  </si>
  <si>
    <t>II.Текущий ремонт</t>
  </si>
  <si>
    <t>Ремонт системы канализации в подвальном</t>
  </si>
  <si>
    <t>по смете</t>
  </si>
  <si>
    <t>помещении</t>
  </si>
  <si>
    <t xml:space="preserve">                      в многоквартирном доме и их стоимость  с 01.01.2012г.  по адресу:</t>
  </si>
  <si>
    <t>с учетом денежных ср-в</t>
  </si>
  <si>
    <t>поступивших от рекламы</t>
  </si>
  <si>
    <t>Годовая</t>
  </si>
  <si>
    <t>Цена в месяц</t>
  </si>
  <si>
    <t>плата,</t>
  </si>
  <si>
    <t>на 1 м2,</t>
  </si>
  <si>
    <t xml:space="preserve"> -</t>
  </si>
  <si>
    <t xml:space="preserve"> - </t>
  </si>
  <si>
    <t xml:space="preserve">Установка общедомового прибора учета                 </t>
  </si>
  <si>
    <t>эл/энергии</t>
  </si>
  <si>
    <t xml:space="preserve">                     ул. Железнодорожная,  6/1</t>
  </si>
  <si>
    <t>мусора, грязи; очистка подъездных козырьков</t>
  </si>
  <si>
    <t>от мусора, снега, сосулек, и др.</t>
  </si>
  <si>
    <t xml:space="preserve">                     ул. Железнодорожная,  8/3</t>
  </si>
  <si>
    <t>IV. Текущий ремонт</t>
  </si>
  <si>
    <t xml:space="preserve">                     ул. Дуси Ковальчук, 394/1</t>
  </si>
  <si>
    <t>стекол; и др.</t>
  </si>
  <si>
    <t>узла учета т/энергии</t>
  </si>
  <si>
    <t>жалоб по качеству обслуживания; работа</t>
  </si>
  <si>
    <t>совета дома и др</t>
  </si>
  <si>
    <t>IV. Техническое обслуживание</t>
  </si>
  <si>
    <t xml:space="preserve">       общедомового прибора учета тепловой энергии за 2012 г</t>
  </si>
  <si>
    <t>V. Проектно-сметная</t>
  </si>
  <si>
    <t xml:space="preserve">      документацмя</t>
  </si>
  <si>
    <t>Замена запорной арматуры ХГВ (за 2012 г)</t>
  </si>
  <si>
    <t>III. Капитальный ремонт</t>
  </si>
  <si>
    <t>Установка узла учета тепл.эн., ХГВ</t>
  </si>
  <si>
    <t xml:space="preserve">                      в многоквартирном доме и их стоимость  с 01.06.2013г.  по адресу:</t>
  </si>
  <si>
    <t xml:space="preserve">                     ул. Ельцовская,  4</t>
  </si>
  <si>
    <t>стекл; ремонт и укрепление окон,  и др.</t>
  </si>
  <si>
    <t>II. Вознаграждение Председателю</t>
  </si>
  <si>
    <t xml:space="preserve"> и членам Совета дома </t>
  </si>
  <si>
    <t>Всего,</t>
  </si>
  <si>
    <t>на 9 мес</t>
  </si>
  <si>
    <t>Установка козырьков над балконами (с1по5п)</t>
  </si>
  <si>
    <t>Гидродинамическая промывка, видеообследование</t>
  </si>
  <si>
    <t>канализационной трубы м/у 4 и5 подъездами</t>
  </si>
  <si>
    <t>Рабты за счет денежных средств, собранных от сдачи зем.участка под автопарк.:</t>
  </si>
  <si>
    <t>Установка ОДПУ-ХГВ (1 комплект)</t>
  </si>
  <si>
    <t>Установка ОДПУ- эл/энергии (4 счетчика)</t>
  </si>
  <si>
    <t xml:space="preserve">                      в многоквартирном доме и их стоимость  с 01.04.2011г.  по адресу:</t>
  </si>
  <si>
    <t xml:space="preserve">     в многоквартирном доме и их стоимость за период с 01.01.2014г. . по адресу:</t>
  </si>
  <si>
    <t>11. Эксплуатация, тех обсл.</t>
  </si>
  <si>
    <t>ОДПУ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</si>
</sst>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1" xfId="2" applyFont="1" applyBorder="1" applyAlignment="1">
      <alignment horizontal="center"/>
    </xf>
    <xf numFmtId="0" fontId="5" fillId="0" borderId="3" xfId="2" applyFont="1" applyBorder="1"/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5" fillId="0" borderId="6" xfId="2" applyFont="1" applyBorder="1"/>
    <xf numFmtId="164" fontId="3" fillId="0" borderId="1" xfId="2" applyNumberFormat="1" applyFont="1" applyBorder="1" applyAlignment="1">
      <alignment horizontal="center"/>
    </xf>
    <xf numFmtId="0" fontId="3" fillId="0" borderId="1" xfId="2" applyFont="1" applyBorder="1"/>
    <xf numFmtId="0" fontId="5" fillId="0" borderId="4" xfId="2" applyFont="1" applyBorder="1"/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9" xfId="2" applyFont="1" applyBorder="1"/>
    <xf numFmtId="2" fontId="3" fillId="0" borderId="10" xfId="2" applyNumberFormat="1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0" fontId="3" fillId="0" borderId="4" xfId="2" applyFont="1" applyBorder="1"/>
    <xf numFmtId="0" fontId="3" fillId="0" borderId="7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2" fontId="3" fillId="0" borderId="8" xfId="2" applyNumberFormat="1" applyFont="1" applyBorder="1" applyAlignment="1">
      <alignment horizontal="center"/>
    </xf>
    <xf numFmtId="164" fontId="3" fillId="0" borderId="9" xfId="2" applyNumberFormat="1" applyFont="1" applyBorder="1" applyAlignment="1">
      <alignment horizontal="center"/>
    </xf>
    <xf numFmtId="0" fontId="5" fillId="0" borderId="9" xfId="2" applyFont="1" applyBorder="1"/>
    <xf numFmtId="0" fontId="3" fillId="0" borderId="2" xfId="2" applyFont="1" applyBorder="1"/>
    <xf numFmtId="0" fontId="6" fillId="0" borderId="1" xfId="2" applyFont="1" applyBorder="1"/>
    <xf numFmtId="0" fontId="3" fillId="0" borderId="5" xfId="2" applyFont="1" applyBorder="1"/>
    <xf numFmtId="0" fontId="6" fillId="0" borderId="4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10" xfId="2" applyFont="1" applyBorder="1"/>
    <xf numFmtId="0" fontId="3" fillId="0" borderId="11" xfId="2" applyFont="1" applyBorder="1"/>
    <xf numFmtId="0" fontId="3" fillId="0" borderId="12" xfId="2" applyFont="1" applyBorder="1"/>
    <xf numFmtId="0" fontId="3" fillId="0" borderId="13" xfId="2" applyFont="1" applyBorder="1"/>
    <xf numFmtId="0" fontId="6" fillId="0" borderId="9" xfId="2" applyFont="1" applyBorder="1"/>
    <xf numFmtId="164" fontId="6" fillId="0" borderId="9" xfId="2" applyNumberFormat="1" applyFont="1" applyBorder="1" applyAlignment="1">
      <alignment horizontal="center"/>
    </xf>
    <xf numFmtId="2" fontId="6" fillId="0" borderId="8" xfId="2" applyNumberFormat="1" applyFont="1" applyBorder="1" applyAlignment="1">
      <alignment horizontal="center"/>
    </xf>
    <xf numFmtId="0" fontId="3" fillId="0" borderId="14" xfId="2" applyFont="1" applyBorder="1"/>
    <xf numFmtId="0" fontId="3" fillId="0" borderId="9" xfId="2" applyFont="1" applyBorder="1" applyAlignment="1">
      <alignment horizontal="left"/>
    </xf>
    <xf numFmtId="164" fontId="3" fillId="0" borderId="0" xfId="2" applyNumberFormat="1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0" fontId="3" fillId="0" borderId="3" xfId="2" applyFont="1" applyBorder="1"/>
    <xf numFmtId="0" fontId="3" fillId="0" borderId="1" xfId="2" applyFont="1" applyBorder="1" applyAlignment="1">
      <alignment horizontal="left"/>
    </xf>
    <xf numFmtId="2" fontId="3" fillId="0" borderId="1" xfId="2" applyNumberFormat="1" applyFont="1" applyBorder="1" applyAlignment="1">
      <alignment horizontal="center"/>
    </xf>
    <xf numFmtId="0" fontId="2" fillId="0" borderId="0" xfId="2"/>
    <xf numFmtId="0" fontId="3" fillId="0" borderId="16" xfId="2" applyFont="1" applyBorder="1"/>
    <xf numFmtId="0" fontId="3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0" fontId="3" fillId="0" borderId="20" xfId="2" applyFont="1" applyBorder="1"/>
    <xf numFmtId="0" fontId="3" fillId="0" borderId="21" xfId="2" applyFont="1" applyBorder="1"/>
    <xf numFmtId="0" fontId="3" fillId="0" borderId="22" xfId="2" applyFont="1" applyBorder="1"/>
    <xf numFmtId="0" fontId="3" fillId="0" borderId="23" xfId="2" applyFont="1" applyBorder="1"/>
    <xf numFmtId="0" fontId="3" fillId="0" borderId="24" xfId="2" applyFont="1" applyBorder="1"/>
    <xf numFmtId="0" fontId="3" fillId="0" borderId="15" xfId="2" applyFont="1" applyBorder="1"/>
    <xf numFmtId="0" fontId="3" fillId="0" borderId="25" xfId="2" applyFont="1" applyBorder="1"/>
    <xf numFmtId="0" fontId="3" fillId="0" borderId="16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6" fillId="0" borderId="16" xfId="2" applyFont="1" applyBorder="1"/>
    <xf numFmtId="164" fontId="6" fillId="0" borderId="16" xfId="2" applyNumberFormat="1" applyFont="1" applyBorder="1" applyAlignment="1">
      <alignment horizontal="center"/>
    </xf>
    <xf numFmtId="2" fontId="6" fillId="0" borderId="16" xfId="2" applyNumberFormat="1" applyFont="1" applyBorder="1" applyAlignment="1">
      <alignment horizontal="center"/>
    </xf>
    <xf numFmtId="0" fontId="6" fillId="0" borderId="23" xfId="2" applyFont="1" applyBorder="1"/>
    <xf numFmtId="164" fontId="3" fillId="0" borderId="20" xfId="2" applyNumberFormat="1" applyFont="1" applyBorder="1" applyAlignment="1">
      <alignment horizontal="center"/>
    </xf>
    <xf numFmtId="164" fontId="3" fillId="0" borderId="16" xfId="2" applyNumberFormat="1" applyFont="1" applyBorder="1" applyAlignment="1">
      <alignment horizontal="center"/>
    </xf>
    <xf numFmtId="2" fontId="3" fillId="0" borderId="16" xfId="2" applyNumberFormat="1" applyFont="1" applyBorder="1" applyAlignment="1">
      <alignment horizontal="center"/>
    </xf>
    <xf numFmtId="164" fontId="3" fillId="0" borderId="10" xfId="2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9" xfId="0" applyFont="1" applyBorder="1"/>
    <xf numFmtId="2" fontId="6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5" fillId="0" borderId="6" xfId="0" applyFont="1" applyBorder="1"/>
    <xf numFmtId="0" fontId="3" fillId="0" borderId="14" xfId="0" applyFont="1" applyBorder="1" applyAlignment="1">
      <alignment horizontal="left"/>
    </xf>
    <xf numFmtId="0" fontId="3" fillId="0" borderId="3" xfId="0" applyFont="1" applyBorder="1"/>
    <xf numFmtId="0" fontId="3" fillId="0" borderId="4" xfId="2" applyFont="1" applyBorder="1" applyAlignment="1">
      <alignment horizontal="left"/>
    </xf>
    <xf numFmtId="0" fontId="5" fillId="0" borderId="4" xfId="2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4" xfId="0" applyFont="1" applyBorder="1"/>
    <xf numFmtId="0" fontId="3" fillId="0" borderId="26" xfId="2" applyFont="1" applyBorder="1"/>
    <xf numFmtId="0" fontId="5" fillId="0" borderId="14" xfId="2" applyFont="1" applyBorder="1"/>
    <xf numFmtId="0" fontId="7" fillId="0" borderId="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0" fontId="3" fillId="0" borderId="6" xfId="2" applyFont="1" applyBorder="1"/>
    <xf numFmtId="0" fontId="5" fillId="0" borderId="1" xfId="2" applyFont="1" applyBorder="1" applyAlignment="1">
      <alignment horizontal="center"/>
    </xf>
    <xf numFmtId="2" fontId="3" fillId="0" borderId="4" xfId="2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2" fontId="3" fillId="0" borderId="20" xfId="2" applyNumberFormat="1" applyFont="1" applyBorder="1" applyAlignment="1">
      <alignment horizontal="center"/>
    </xf>
    <xf numFmtId="0" fontId="3" fillId="0" borderId="27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9" xfId="2" applyFont="1" applyBorder="1"/>
    <xf numFmtId="0" fontId="3" fillId="0" borderId="30" xfId="2" applyFont="1" applyBorder="1" applyAlignment="1">
      <alignment horizontal="center"/>
    </xf>
    <xf numFmtId="0" fontId="3" fillId="0" borderId="31" xfId="2" applyFont="1" applyBorder="1"/>
    <xf numFmtId="0" fontId="3" fillId="0" borderId="32" xfId="2" applyFont="1" applyBorder="1" applyAlignment="1">
      <alignment horizontal="center"/>
    </xf>
    <xf numFmtId="164" fontId="3" fillId="0" borderId="33" xfId="2" applyNumberFormat="1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3" fillId="0" borderId="34" xfId="2" applyFont="1" applyBorder="1"/>
    <xf numFmtId="2" fontId="3" fillId="0" borderId="30" xfId="2" applyNumberFormat="1" applyFont="1" applyBorder="1" applyAlignment="1">
      <alignment horizontal="center"/>
    </xf>
    <xf numFmtId="2" fontId="3" fillId="0" borderId="32" xfId="2" applyNumberFormat="1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165" fontId="6" fillId="0" borderId="4" xfId="2" applyNumberFormat="1" applyFont="1" applyBorder="1" applyAlignment="1">
      <alignment horizontal="center"/>
    </xf>
    <xf numFmtId="2" fontId="6" fillId="0" borderId="4" xfId="2" applyNumberFormat="1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3" fillId="0" borderId="9" xfId="2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center"/>
    </xf>
    <xf numFmtId="165" fontId="3" fillId="0" borderId="9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 wrapText="1"/>
    </xf>
    <xf numFmtId="165" fontId="3" fillId="0" borderId="1" xfId="2" applyNumberFormat="1" applyFont="1" applyBorder="1" applyAlignment="1">
      <alignment horizontal="center"/>
    </xf>
    <xf numFmtId="0" fontId="3" fillId="0" borderId="6" xfId="0" applyFont="1" applyBorder="1"/>
    <xf numFmtId="0" fontId="0" fillId="0" borderId="5" xfId="0" applyBorder="1"/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164" fontId="3" fillId="0" borderId="12" xfId="2" applyNumberFormat="1" applyFont="1" applyBorder="1"/>
    <xf numFmtId="164" fontId="3" fillId="0" borderId="5" xfId="2" applyNumberFormat="1" applyFont="1" applyBorder="1" applyAlignment="1">
      <alignment horizontal="center"/>
    </xf>
    <xf numFmtId="2" fontId="6" fillId="0" borderId="9" xfId="2" applyNumberFormat="1" applyFont="1" applyBorder="1" applyAlignment="1">
      <alignment horizontal="center"/>
    </xf>
    <xf numFmtId="0" fontId="7" fillId="0" borderId="6" xfId="2" applyFont="1" applyBorder="1"/>
    <xf numFmtId="0" fontId="7" fillId="0" borderId="3" xfId="2" applyFont="1" applyBorder="1"/>
    <xf numFmtId="0" fontId="3" fillId="0" borderId="0" xfId="2" applyFont="1" applyAlignment="1">
      <alignment horizontal="left"/>
    </xf>
    <xf numFmtId="0" fontId="3" fillId="0" borderId="28" xfId="2" applyFont="1" applyBorder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1"/>
  <sheetViews>
    <sheetView topLeftCell="A69" workbookViewId="0">
      <selection activeCell="A165" sqref="A165:XFD176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2" spans="1:4" ht="15">
      <c r="A2" s="1"/>
      <c r="B2" s="1"/>
      <c r="C2" s="1"/>
      <c r="D2" s="1"/>
    </row>
    <row r="3" spans="1:4" ht="15">
      <c r="A3" s="1" t="s">
        <v>98</v>
      </c>
      <c r="B3" s="1"/>
      <c r="C3" s="1"/>
      <c r="D3" s="1"/>
    </row>
    <row r="4" spans="1:4" ht="15">
      <c r="A4" s="1" t="s">
        <v>255</v>
      </c>
      <c r="B4" s="1"/>
      <c r="C4" s="1"/>
      <c r="D4" s="1"/>
    </row>
    <row r="5" spans="1:4" ht="15">
      <c r="A5" s="1"/>
      <c r="B5" s="1" t="s">
        <v>256</v>
      </c>
      <c r="C5" s="1"/>
      <c r="D5" s="1"/>
    </row>
    <row r="6" spans="1:4" ht="15">
      <c r="A6" s="1"/>
      <c r="B6" s="1"/>
      <c r="C6" s="1"/>
      <c r="D6" s="1"/>
    </row>
    <row r="7" spans="1:4" ht="15">
      <c r="A7" s="18" t="s">
        <v>97</v>
      </c>
      <c r="B7" s="27"/>
      <c r="C7" s="27"/>
      <c r="D7" s="31"/>
    </row>
    <row r="8" spans="1:4" ht="15">
      <c r="A8" s="15" t="s">
        <v>96</v>
      </c>
      <c r="B8" s="4">
        <v>8905.6</v>
      </c>
      <c r="C8" s="4"/>
      <c r="D8" s="29"/>
    </row>
    <row r="9" spans="1:4" ht="15">
      <c r="A9" s="18" t="s">
        <v>80</v>
      </c>
      <c r="B9" s="27" t="s">
        <v>95</v>
      </c>
      <c r="C9" s="27"/>
      <c r="D9" s="31"/>
    </row>
    <row r="10" spans="1:4" ht="15">
      <c r="A10" s="11" t="s">
        <v>94</v>
      </c>
      <c r="B10" s="25">
        <v>8905.6</v>
      </c>
      <c r="C10" s="25"/>
      <c r="D10" s="30"/>
    </row>
    <row r="11" spans="1:4" ht="15">
      <c r="A11" s="15" t="s">
        <v>93</v>
      </c>
      <c r="B11" s="4">
        <v>0</v>
      </c>
      <c r="C11" s="4"/>
      <c r="D11" s="29"/>
    </row>
    <row r="12" spans="1:4" ht="15">
      <c r="A12" s="18"/>
      <c r="B12" s="27"/>
      <c r="C12" s="18"/>
      <c r="D12" s="21" t="s">
        <v>92</v>
      </c>
    </row>
    <row r="13" spans="1:4" ht="15">
      <c r="A13" s="15" t="s">
        <v>91</v>
      </c>
      <c r="B13" s="3" t="s">
        <v>90</v>
      </c>
      <c r="C13" s="14" t="s">
        <v>89</v>
      </c>
      <c r="D13" s="13" t="s">
        <v>88</v>
      </c>
    </row>
    <row r="14" spans="1:4" ht="15">
      <c r="A14" s="15" t="s">
        <v>87</v>
      </c>
      <c r="B14" s="4"/>
      <c r="C14" s="14" t="s">
        <v>84</v>
      </c>
      <c r="D14" s="13" t="s">
        <v>86</v>
      </c>
    </row>
    <row r="15" spans="1:4" ht="15">
      <c r="A15" s="15"/>
      <c r="B15" s="4"/>
      <c r="C15" s="15"/>
      <c r="D15" s="13" t="s">
        <v>85</v>
      </c>
    </row>
    <row r="16" spans="1:4" ht="15">
      <c r="A16" s="11"/>
      <c r="B16" s="25"/>
      <c r="C16" s="11"/>
      <c r="D16" s="19" t="s">
        <v>84</v>
      </c>
    </row>
    <row r="17" spans="1:4" ht="15">
      <c r="A17" s="35" t="s">
        <v>83</v>
      </c>
      <c r="B17" s="4"/>
      <c r="C17" s="36">
        <f>C19+C38+C42+C44+C47+C50+C53+C56+C59+C62</f>
        <v>1586977.92</v>
      </c>
      <c r="D17" s="37">
        <f>D19+D38+D42+D44+D47+D50+D53+D56+D59+D62</f>
        <v>14.850000000000001</v>
      </c>
    </row>
    <row r="18" spans="1:4" ht="15">
      <c r="A18" s="35" t="s">
        <v>82</v>
      </c>
      <c r="B18" s="4"/>
      <c r="C18" s="14"/>
      <c r="D18" s="13"/>
    </row>
    <row r="19" spans="1:4" ht="15">
      <c r="A19" s="18" t="s">
        <v>100</v>
      </c>
      <c r="B19" s="8" t="s">
        <v>101</v>
      </c>
      <c r="C19" s="17">
        <f>D19*12*B8</f>
        <v>507619.2</v>
      </c>
      <c r="D19" s="16">
        <v>4.75</v>
      </c>
    </row>
    <row r="20" spans="1:4" ht="15">
      <c r="A20" s="15" t="s">
        <v>46</v>
      </c>
      <c r="B20" s="3" t="s">
        <v>102</v>
      </c>
      <c r="C20" s="14"/>
      <c r="D20" s="13"/>
    </row>
    <row r="21" spans="1:4" ht="15">
      <c r="A21" s="15" t="s">
        <v>103</v>
      </c>
      <c r="B21" s="3" t="s">
        <v>104</v>
      </c>
      <c r="C21" s="14"/>
      <c r="D21" s="13"/>
    </row>
    <row r="22" spans="1:4" ht="15">
      <c r="A22" s="15" t="s">
        <v>105</v>
      </c>
      <c r="B22" s="3" t="s">
        <v>106</v>
      </c>
      <c r="C22" s="14"/>
      <c r="D22" s="13"/>
    </row>
    <row r="23" spans="1:4" ht="15">
      <c r="A23" s="15" t="s">
        <v>107</v>
      </c>
      <c r="B23" s="3" t="s">
        <v>108</v>
      </c>
      <c r="C23" s="14"/>
      <c r="D23" s="13"/>
    </row>
    <row r="24" spans="1:4" ht="15">
      <c r="A24" s="15" t="s">
        <v>109</v>
      </c>
      <c r="B24" s="3" t="s">
        <v>110</v>
      </c>
      <c r="C24" s="14"/>
      <c r="D24" s="13"/>
    </row>
    <row r="25" spans="1:4" ht="15">
      <c r="A25" s="15" t="s">
        <v>111</v>
      </c>
      <c r="B25" s="3" t="s">
        <v>112</v>
      </c>
      <c r="C25" s="14"/>
      <c r="D25" s="13"/>
    </row>
    <row r="26" spans="1:4" ht="15">
      <c r="A26" s="15"/>
      <c r="B26" s="3" t="s">
        <v>113</v>
      </c>
      <c r="C26" s="14"/>
      <c r="D26" s="13"/>
    </row>
    <row r="27" spans="1:4" ht="15">
      <c r="A27" s="15"/>
      <c r="B27" s="3" t="s">
        <v>114</v>
      </c>
      <c r="C27" s="14"/>
      <c r="D27" s="13"/>
    </row>
    <row r="28" spans="1:4" ht="15">
      <c r="A28" s="15"/>
      <c r="B28" s="3" t="s">
        <v>115</v>
      </c>
      <c r="C28" s="14"/>
      <c r="D28" s="13"/>
    </row>
    <row r="29" spans="1:4" ht="15">
      <c r="A29" s="15"/>
      <c r="B29" s="3" t="s">
        <v>116</v>
      </c>
      <c r="C29" s="14"/>
      <c r="D29" s="13"/>
    </row>
    <row r="30" spans="1:4" ht="15">
      <c r="A30" s="15"/>
      <c r="B30" s="3" t="s">
        <v>117</v>
      </c>
      <c r="C30" s="14"/>
      <c r="D30" s="13"/>
    </row>
    <row r="31" spans="1:4" ht="15">
      <c r="A31" s="15"/>
      <c r="B31" s="3" t="s">
        <v>118</v>
      </c>
      <c r="C31" s="14"/>
      <c r="D31" s="13"/>
    </row>
    <row r="32" spans="1:4" ht="15">
      <c r="A32" s="15"/>
      <c r="B32" s="3" t="s">
        <v>119</v>
      </c>
      <c r="C32" s="14"/>
      <c r="D32" s="13"/>
    </row>
    <row r="33" spans="1:4" ht="15">
      <c r="A33" s="15"/>
      <c r="B33" s="3" t="s">
        <v>120</v>
      </c>
      <c r="C33" s="14"/>
      <c r="D33" s="13"/>
    </row>
    <row r="34" spans="1:4" ht="15">
      <c r="A34" s="15"/>
      <c r="B34" s="3" t="s">
        <v>121</v>
      </c>
      <c r="C34" s="14"/>
      <c r="D34" s="13"/>
    </row>
    <row r="35" spans="1:4" ht="15">
      <c r="A35" s="15"/>
      <c r="B35" s="3" t="s">
        <v>132</v>
      </c>
      <c r="C35" s="14"/>
      <c r="D35" s="13"/>
    </row>
    <row r="36" spans="1:4" ht="15">
      <c r="A36" s="15"/>
      <c r="B36" s="3" t="s">
        <v>257</v>
      </c>
      <c r="C36" s="14"/>
      <c r="D36" s="13"/>
    </row>
    <row r="37" spans="1:4" ht="15">
      <c r="A37" s="11"/>
      <c r="B37" s="25"/>
      <c r="C37" s="5"/>
      <c r="D37" s="19"/>
    </row>
    <row r="38" spans="1:4" ht="15">
      <c r="A38" s="15" t="s">
        <v>50</v>
      </c>
      <c r="B38" s="3" t="s">
        <v>49</v>
      </c>
      <c r="C38" s="23">
        <f>D38*12*B8</f>
        <v>59845.632000000005</v>
      </c>
      <c r="D38" s="22">
        <v>0.56000000000000005</v>
      </c>
    </row>
    <row r="39" spans="1:4" ht="15">
      <c r="A39" s="15" t="s">
        <v>48</v>
      </c>
      <c r="B39" s="3" t="s">
        <v>47</v>
      </c>
      <c r="C39" s="14"/>
      <c r="D39" s="13"/>
    </row>
    <row r="40" spans="1:4" ht="15">
      <c r="A40" s="15" t="s">
        <v>46</v>
      </c>
      <c r="B40" s="3" t="s">
        <v>45</v>
      </c>
      <c r="C40" s="14"/>
      <c r="D40" s="13"/>
    </row>
    <row r="41" spans="1:4" ht="15">
      <c r="A41" s="15"/>
      <c r="B41" s="3"/>
      <c r="C41" s="14"/>
      <c r="D41" s="13"/>
    </row>
    <row r="42" spans="1:4" ht="15">
      <c r="A42" s="18" t="s">
        <v>44</v>
      </c>
      <c r="B42" s="8" t="s">
        <v>43</v>
      </c>
      <c r="C42" s="17">
        <f>D42*12*B8</f>
        <v>184880.25599999999</v>
      </c>
      <c r="D42" s="21">
        <v>1.73</v>
      </c>
    </row>
    <row r="43" spans="1:4" ht="15">
      <c r="A43" s="11"/>
      <c r="B43" s="20"/>
      <c r="C43" s="5"/>
      <c r="D43" s="19"/>
    </row>
    <row r="44" spans="1:4" ht="15">
      <c r="A44" s="15" t="s">
        <v>42</v>
      </c>
      <c r="B44" s="3" t="s">
        <v>41</v>
      </c>
      <c r="C44" s="23">
        <f>D44*12*B8</f>
        <v>348387.07199999999</v>
      </c>
      <c r="D44" s="13">
        <v>3.26</v>
      </c>
    </row>
    <row r="45" spans="1:4" ht="15">
      <c r="A45" s="15" t="s">
        <v>40</v>
      </c>
      <c r="B45" s="3"/>
      <c r="C45" s="14"/>
      <c r="D45" s="13"/>
    </row>
    <row r="46" spans="1:4" ht="15">
      <c r="A46" s="15"/>
      <c r="B46" s="3"/>
      <c r="C46" s="14"/>
      <c r="D46" s="13"/>
    </row>
    <row r="47" spans="1:4" ht="15">
      <c r="A47" s="18" t="s">
        <v>39</v>
      </c>
      <c r="B47" s="8" t="s">
        <v>38</v>
      </c>
      <c r="C47" s="17">
        <f>D47*12*B8</f>
        <v>32060.16</v>
      </c>
      <c r="D47" s="16">
        <v>0.3</v>
      </c>
    </row>
    <row r="48" spans="1:4" ht="15">
      <c r="A48" s="15" t="s">
        <v>37</v>
      </c>
      <c r="B48" s="3"/>
      <c r="C48" s="14"/>
      <c r="D48" s="13"/>
    </row>
    <row r="49" spans="1:4" ht="15">
      <c r="A49" s="11"/>
      <c r="B49" s="20"/>
      <c r="C49" s="5"/>
      <c r="D49" s="19"/>
    </row>
    <row r="50" spans="1:4" ht="15">
      <c r="A50" s="15" t="s">
        <v>36</v>
      </c>
      <c r="B50" s="3" t="s">
        <v>142</v>
      </c>
      <c r="C50" s="23">
        <f>D50*12*B8</f>
        <v>4274.6880000000001</v>
      </c>
      <c r="D50" s="13">
        <v>0.04</v>
      </c>
    </row>
    <row r="51" spans="1:4" ht="15">
      <c r="A51" s="15" t="s">
        <v>35</v>
      </c>
      <c r="B51" s="3" t="s">
        <v>34</v>
      </c>
      <c r="C51" s="14"/>
      <c r="D51" s="13"/>
    </row>
    <row r="52" spans="1:4" ht="15">
      <c r="A52" s="15"/>
      <c r="B52" s="3"/>
      <c r="C52" s="14"/>
      <c r="D52" s="13"/>
    </row>
    <row r="53" spans="1:4" ht="15">
      <c r="A53" s="18" t="s">
        <v>33</v>
      </c>
      <c r="B53" s="8" t="s">
        <v>32</v>
      </c>
      <c r="C53" s="17">
        <f>D53*12*B8</f>
        <v>52364.928</v>
      </c>
      <c r="D53" s="16">
        <v>0.49</v>
      </c>
    </row>
    <row r="54" spans="1:4" ht="15">
      <c r="A54" s="15" t="s">
        <v>31</v>
      </c>
      <c r="B54" s="3"/>
      <c r="C54" s="14"/>
      <c r="D54" s="13"/>
    </row>
    <row r="55" spans="1:4" ht="15">
      <c r="A55" s="11"/>
      <c r="B55" s="20"/>
      <c r="C55" s="5"/>
      <c r="D55" s="19"/>
    </row>
    <row r="56" spans="1:4" ht="15">
      <c r="A56" s="15" t="s">
        <v>30</v>
      </c>
      <c r="B56" s="3" t="s">
        <v>29</v>
      </c>
      <c r="C56" s="23">
        <f>D56*12*B8</f>
        <v>165644.16000000003</v>
      </c>
      <c r="D56" s="22">
        <v>1.55</v>
      </c>
    </row>
    <row r="57" spans="1:4" ht="15">
      <c r="A57" s="15" t="s">
        <v>28</v>
      </c>
      <c r="B57" s="3"/>
      <c r="C57" s="14"/>
      <c r="D57" s="13"/>
    </row>
    <row r="58" spans="1:4" ht="15">
      <c r="A58" s="15"/>
      <c r="B58" s="3"/>
      <c r="C58" s="14"/>
      <c r="D58" s="13"/>
    </row>
    <row r="59" spans="1:4" ht="15">
      <c r="A59" s="18" t="s">
        <v>27</v>
      </c>
      <c r="B59" s="8" t="s">
        <v>21</v>
      </c>
      <c r="C59" s="17">
        <f>D59*12*B8</f>
        <v>87631.104000000007</v>
      </c>
      <c r="D59" s="16">
        <v>0.82</v>
      </c>
    </row>
    <row r="60" spans="1:4" ht="15">
      <c r="A60" s="15" t="s">
        <v>152</v>
      </c>
      <c r="B60" s="3"/>
      <c r="C60" s="14"/>
      <c r="D60" s="13"/>
    </row>
    <row r="61" spans="1:4" ht="15">
      <c r="A61" s="11"/>
      <c r="B61" s="20"/>
      <c r="C61" s="5"/>
      <c r="D61" s="19"/>
    </row>
    <row r="62" spans="1:4" ht="15">
      <c r="A62" s="15" t="s">
        <v>153</v>
      </c>
      <c r="B62" s="3" t="s">
        <v>19</v>
      </c>
      <c r="C62" s="23">
        <f>D62*12*B8</f>
        <v>144270.72000000003</v>
      </c>
      <c r="D62" s="13">
        <v>1.35</v>
      </c>
    </row>
    <row r="63" spans="1:4" ht="15">
      <c r="A63" s="15" t="s">
        <v>18</v>
      </c>
      <c r="B63" s="3" t="s">
        <v>17</v>
      </c>
      <c r="C63" s="14"/>
      <c r="D63" s="13"/>
    </row>
    <row r="64" spans="1:4" ht="15">
      <c r="A64" s="15" t="s">
        <v>16</v>
      </c>
      <c r="B64" s="3" t="s">
        <v>15</v>
      </c>
      <c r="C64" s="14"/>
      <c r="D64" s="13"/>
    </row>
    <row r="65" spans="1:4" ht="15">
      <c r="A65" s="15"/>
      <c r="B65" s="3" t="s">
        <v>14</v>
      </c>
      <c r="C65" s="14"/>
      <c r="D65" s="13"/>
    </row>
    <row r="66" spans="1:4" ht="15">
      <c r="A66" s="15"/>
      <c r="B66" s="3" t="s">
        <v>13</v>
      </c>
      <c r="C66" s="14"/>
      <c r="D66" s="13"/>
    </row>
    <row r="67" spans="1:4" ht="15">
      <c r="A67" s="15"/>
      <c r="B67" s="3" t="s">
        <v>12</v>
      </c>
      <c r="C67" s="14"/>
      <c r="D67" s="13"/>
    </row>
    <row r="68" spans="1:4" ht="15">
      <c r="A68" s="15"/>
      <c r="B68" s="3" t="s">
        <v>11</v>
      </c>
      <c r="C68" s="14"/>
      <c r="D68" s="13"/>
    </row>
    <row r="69" spans="1:4" ht="15">
      <c r="A69" s="15"/>
      <c r="B69" s="3" t="s">
        <v>10</v>
      </c>
      <c r="C69" s="14"/>
      <c r="D69" s="13"/>
    </row>
    <row r="70" spans="1:4" ht="15">
      <c r="A70" s="15"/>
      <c r="B70" s="3" t="s">
        <v>9</v>
      </c>
      <c r="C70" s="14"/>
      <c r="D70" s="13"/>
    </row>
    <row r="71" spans="1:4" ht="15">
      <c r="A71" s="15"/>
      <c r="B71" s="3" t="s">
        <v>8</v>
      </c>
      <c r="C71" s="14"/>
      <c r="D71" s="13"/>
    </row>
    <row r="72" spans="1:4" ht="15">
      <c r="A72" s="15"/>
      <c r="B72" s="3" t="s">
        <v>7</v>
      </c>
      <c r="C72" s="14"/>
      <c r="D72" s="13"/>
    </row>
    <row r="73" spans="1:4" ht="15">
      <c r="A73" s="15"/>
      <c r="B73" s="3" t="s">
        <v>6</v>
      </c>
      <c r="C73" s="14"/>
      <c r="D73" s="13"/>
    </row>
    <row r="74" spans="1:4" ht="15">
      <c r="A74" s="15"/>
      <c r="B74" s="3" t="s">
        <v>5</v>
      </c>
      <c r="C74" s="14"/>
      <c r="D74" s="13"/>
    </row>
    <row r="75" spans="1:4" ht="15">
      <c r="A75" s="15"/>
      <c r="B75" s="3" t="s">
        <v>4</v>
      </c>
      <c r="C75" s="14"/>
      <c r="D75" s="13"/>
    </row>
    <row r="76" spans="1:4" ht="15">
      <c r="A76" s="15"/>
      <c r="B76" s="3" t="s">
        <v>3</v>
      </c>
      <c r="C76" s="14"/>
      <c r="D76" s="13"/>
    </row>
    <row r="77" spans="1:4" ht="15">
      <c r="A77" s="11"/>
      <c r="B77" s="20" t="s">
        <v>2</v>
      </c>
      <c r="C77" s="5"/>
      <c r="D77" s="19"/>
    </row>
    <row r="78" spans="1:4" ht="15">
      <c r="A78" s="155" t="s">
        <v>258</v>
      </c>
      <c r="B78" s="99"/>
      <c r="C78" s="8">
        <v>187017.60000000001</v>
      </c>
      <c r="D78" s="7">
        <v>1.75</v>
      </c>
    </row>
    <row r="79" spans="1:4" ht="15">
      <c r="A79" s="156" t="s">
        <v>259</v>
      </c>
      <c r="B79" s="100"/>
      <c r="C79" s="20"/>
      <c r="D79" s="5"/>
    </row>
    <row r="80" spans="1:4" ht="15">
      <c r="A80" s="9" t="s">
        <v>242</v>
      </c>
      <c r="B80" s="91" t="s">
        <v>260</v>
      </c>
      <c r="C80" s="8">
        <v>194763.8</v>
      </c>
      <c r="D80" s="7">
        <v>2.4300000000000002</v>
      </c>
    </row>
    <row r="81" spans="1:4" ht="15">
      <c r="A81" s="38"/>
      <c r="B81" s="39" t="s">
        <v>80</v>
      </c>
      <c r="C81" s="3"/>
      <c r="D81" s="14" t="s">
        <v>261</v>
      </c>
    </row>
    <row r="82" spans="1:4" ht="15">
      <c r="A82" s="38"/>
      <c r="B82" s="39" t="s">
        <v>262</v>
      </c>
      <c r="C82" s="3">
        <v>172713.2</v>
      </c>
      <c r="D82" s="14">
        <v>2.15</v>
      </c>
    </row>
    <row r="83" spans="1:4" ht="15">
      <c r="A83" s="38"/>
      <c r="B83" s="39" t="s">
        <v>263</v>
      </c>
      <c r="C83" s="3"/>
      <c r="D83" s="14"/>
    </row>
    <row r="84" spans="1:4" ht="15">
      <c r="A84" s="38"/>
      <c r="B84" s="43" t="s">
        <v>264</v>
      </c>
      <c r="C84" s="101">
        <v>22050.6</v>
      </c>
      <c r="D84" s="44">
        <v>0.28000000000000003</v>
      </c>
    </row>
    <row r="85" spans="1:4" ht="15">
      <c r="A85" s="38"/>
      <c r="B85" s="39"/>
      <c r="C85" s="40"/>
      <c r="D85" s="41"/>
    </row>
    <row r="86" spans="1:4" ht="15">
      <c r="A86" s="38"/>
      <c r="B86" s="39" t="s">
        <v>265</v>
      </c>
      <c r="C86" s="40"/>
      <c r="D86" s="41"/>
    </row>
    <row r="87" spans="1:4" ht="15">
      <c r="A87" s="38"/>
      <c r="B87" s="39" t="s">
        <v>266</v>
      </c>
      <c r="C87" s="40">
        <v>126500</v>
      </c>
      <c r="D87" s="14" t="s">
        <v>234</v>
      </c>
    </row>
    <row r="88" spans="1:4" ht="15">
      <c r="A88" s="42"/>
      <c r="B88" s="43" t="s">
        <v>267</v>
      </c>
      <c r="C88" s="20">
        <v>78980.13</v>
      </c>
      <c r="D88" s="44" t="s">
        <v>234</v>
      </c>
    </row>
    <row r="89" spans="1:4" ht="15">
      <c r="A89" s="1"/>
      <c r="B89" s="157"/>
      <c r="C89" s="1"/>
      <c r="D89" s="1"/>
    </row>
    <row r="90" spans="1:4" ht="15">
      <c r="A90" s="1" t="s">
        <v>98</v>
      </c>
      <c r="B90" s="1"/>
      <c r="C90" s="1"/>
      <c r="D90" s="1"/>
    </row>
    <row r="91" spans="1:4" ht="15">
      <c r="A91" s="1" t="s">
        <v>268</v>
      </c>
      <c r="B91" s="1"/>
      <c r="C91" s="1"/>
      <c r="D91" s="1"/>
    </row>
    <row r="92" spans="1:4" ht="15">
      <c r="A92" s="1"/>
      <c r="B92" s="1" t="s">
        <v>256</v>
      </c>
      <c r="C92" s="1"/>
      <c r="D92" s="1"/>
    </row>
    <row r="93" spans="1:4" ht="15">
      <c r="A93" s="1"/>
      <c r="B93" s="1"/>
      <c r="C93" s="1"/>
      <c r="D93" s="1"/>
    </row>
    <row r="94" spans="1:4" ht="15">
      <c r="A94" s="18" t="s">
        <v>97</v>
      </c>
      <c r="B94" s="27"/>
      <c r="C94" s="27"/>
      <c r="D94" s="31"/>
    </row>
    <row r="95" spans="1:4" ht="15">
      <c r="A95" s="15" t="s">
        <v>96</v>
      </c>
      <c r="B95" s="4">
        <v>8905.6</v>
      </c>
      <c r="C95" s="4"/>
      <c r="D95" s="29"/>
    </row>
    <row r="96" spans="1:4" ht="15">
      <c r="A96" s="18" t="s">
        <v>80</v>
      </c>
      <c r="B96" s="27" t="s">
        <v>95</v>
      </c>
      <c r="C96" s="27"/>
      <c r="D96" s="31"/>
    </row>
    <row r="97" spans="1:4" ht="15">
      <c r="A97" s="11" t="s">
        <v>94</v>
      </c>
      <c r="B97" s="25">
        <v>8905.6</v>
      </c>
      <c r="C97" s="25"/>
      <c r="D97" s="30"/>
    </row>
    <row r="98" spans="1:4" ht="15">
      <c r="A98" s="15" t="s">
        <v>93</v>
      </c>
      <c r="B98" s="4">
        <v>0</v>
      </c>
      <c r="C98" s="4"/>
      <c r="D98" s="29"/>
    </row>
    <row r="99" spans="1:4" ht="15">
      <c r="A99" s="18"/>
      <c r="B99" s="27"/>
      <c r="C99" s="18"/>
      <c r="D99" s="21" t="s">
        <v>92</v>
      </c>
    </row>
    <row r="100" spans="1:4" ht="15">
      <c r="A100" s="15" t="s">
        <v>91</v>
      </c>
      <c r="B100" s="3" t="s">
        <v>90</v>
      </c>
      <c r="C100" s="14" t="s">
        <v>89</v>
      </c>
      <c r="D100" s="13" t="s">
        <v>88</v>
      </c>
    </row>
    <row r="101" spans="1:4" ht="15">
      <c r="A101" s="15" t="s">
        <v>87</v>
      </c>
      <c r="B101" s="4"/>
      <c r="C101" s="14" t="s">
        <v>84</v>
      </c>
      <c r="D101" s="13" t="s">
        <v>86</v>
      </c>
    </row>
    <row r="102" spans="1:4" ht="15">
      <c r="A102" s="15"/>
      <c r="B102" s="4"/>
      <c r="C102" s="15"/>
      <c r="D102" s="13" t="s">
        <v>85</v>
      </c>
    </row>
    <row r="103" spans="1:4" ht="15">
      <c r="A103" s="11"/>
      <c r="B103" s="25"/>
      <c r="C103" s="11"/>
      <c r="D103" s="19" t="s">
        <v>84</v>
      </c>
    </row>
    <row r="104" spans="1:4" ht="15">
      <c r="A104" s="35" t="s">
        <v>83</v>
      </c>
      <c r="B104" s="4"/>
      <c r="C104" s="36">
        <f>C106+C125+C129+C131+C134+C137+C140+C143+C146+C149</f>
        <v>1330496.6399999999</v>
      </c>
      <c r="D104" s="37">
        <f>D106+D125+D129+D131+D134+D137+D140+D143+D146+D149</f>
        <v>12.45</v>
      </c>
    </row>
    <row r="105" spans="1:4" ht="15">
      <c r="A105" s="35" t="s">
        <v>82</v>
      </c>
      <c r="B105" s="4"/>
      <c r="C105" s="14"/>
      <c r="D105" s="13"/>
    </row>
    <row r="106" spans="1:4" ht="15">
      <c r="A106" s="18" t="s">
        <v>100</v>
      </c>
      <c r="B106" s="8" t="s">
        <v>101</v>
      </c>
      <c r="C106" s="17">
        <f>D106*12*B95</f>
        <v>507619.2</v>
      </c>
      <c r="D106" s="16">
        <v>4.75</v>
      </c>
    </row>
    <row r="107" spans="1:4" ht="15">
      <c r="A107" s="15" t="s">
        <v>46</v>
      </c>
      <c r="B107" s="3" t="s">
        <v>102</v>
      </c>
      <c r="C107" s="14"/>
      <c r="D107" s="13"/>
    </row>
    <row r="108" spans="1:4" ht="15">
      <c r="A108" s="15" t="s">
        <v>103</v>
      </c>
      <c r="B108" s="3" t="s">
        <v>104</v>
      </c>
      <c r="C108" s="14"/>
      <c r="D108" s="13"/>
    </row>
    <row r="109" spans="1:4" ht="15">
      <c r="A109" s="15" t="s">
        <v>105</v>
      </c>
      <c r="B109" s="3" t="s">
        <v>106</v>
      </c>
      <c r="C109" s="14"/>
      <c r="D109" s="13"/>
    </row>
    <row r="110" spans="1:4" ht="15">
      <c r="A110" s="15" t="s">
        <v>107</v>
      </c>
      <c r="B110" s="3" t="s">
        <v>108</v>
      </c>
      <c r="C110" s="14"/>
      <c r="D110" s="13"/>
    </row>
    <row r="111" spans="1:4" ht="15">
      <c r="A111" s="15" t="s">
        <v>109</v>
      </c>
      <c r="B111" s="3" t="s">
        <v>110</v>
      </c>
      <c r="C111" s="14"/>
      <c r="D111" s="13"/>
    </row>
    <row r="112" spans="1:4" ht="15">
      <c r="A112" s="15" t="s">
        <v>111</v>
      </c>
      <c r="B112" s="3" t="s">
        <v>112</v>
      </c>
      <c r="C112" s="14"/>
      <c r="D112" s="13"/>
    </row>
    <row r="113" spans="1:4" ht="15">
      <c r="A113" s="15"/>
      <c r="B113" s="3" t="s">
        <v>113</v>
      </c>
      <c r="C113" s="14"/>
      <c r="D113" s="13"/>
    </row>
    <row r="114" spans="1:4" ht="15">
      <c r="A114" s="15"/>
      <c r="B114" s="3" t="s">
        <v>114</v>
      </c>
      <c r="C114" s="14"/>
      <c r="D114" s="13"/>
    </row>
    <row r="115" spans="1:4" ht="15">
      <c r="A115" s="15"/>
      <c r="B115" s="3" t="s">
        <v>115</v>
      </c>
      <c r="C115" s="14"/>
      <c r="D115" s="13"/>
    </row>
    <row r="116" spans="1:4" ht="15">
      <c r="A116" s="15"/>
      <c r="B116" s="3" t="s">
        <v>116</v>
      </c>
      <c r="C116" s="14"/>
      <c r="D116" s="13"/>
    </row>
    <row r="117" spans="1:4" ht="15">
      <c r="A117" s="15"/>
      <c r="B117" s="3" t="s">
        <v>117</v>
      </c>
      <c r="C117" s="14"/>
      <c r="D117" s="13"/>
    </row>
    <row r="118" spans="1:4" ht="15">
      <c r="A118" s="15"/>
      <c r="B118" s="3" t="s">
        <v>118</v>
      </c>
      <c r="C118" s="14"/>
      <c r="D118" s="13"/>
    </row>
    <row r="119" spans="1:4" ht="15">
      <c r="A119" s="15"/>
      <c r="B119" s="3" t="s">
        <v>119</v>
      </c>
      <c r="C119" s="14"/>
      <c r="D119" s="13"/>
    </row>
    <row r="120" spans="1:4" ht="15">
      <c r="A120" s="15"/>
      <c r="B120" s="3" t="s">
        <v>120</v>
      </c>
      <c r="C120" s="14"/>
      <c r="D120" s="13"/>
    </row>
    <row r="121" spans="1:4" ht="15">
      <c r="A121" s="15"/>
      <c r="B121" s="3" t="s">
        <v>121</v>
      </c>
      <c r="C121" s="14"/>
      <c r="D121" s="13"/>
    </row>
    <row r="122" spans="1:4" ht="15">
      <c r="A122" s="15"/>
      <c r="B122" s="3" t="s">
        <v>132</v>
      </c>
      <c r="C122" s="14"/>
      <c r="D122" s="13"/>
    </row>
    <row r="123" spans="1:4" ht="15">
      <c r="A123" s="15"/>
      <c r="B123" s="3" t="s">
        <v>257</v>
      </c>
      <c r="C123" s="14"/>
      <c r="D123" s="13"/>
    </row>
    <row r="124" spans="1:4" ht="15">
      <c r="A124" s="11"/>
      <c r="B124" s="25"/>
      <c r="C124" s="5"/>
      <c r="D124" s="19"/>
    </row>
    <row r="125" spans="1:4" ht="15">
      <c r="A125" s="15" t="s">
        <v>50</v>
      </c>
      <c r="B125" s="3" t="s">
        <v>49</v>
      </c>
      <c r="C125" s="23">
        <f>D125*12*B95</f>
        <v>32060.16</v>
      </c>
      <c r="D125" s="22">
        <v>0.3</v>
      </c>
    </row>
    <row r="126" spans="1:4" ht="15">
      <c r="A126" s="15" t="s">
        <v>48</v>
      </c>
      <c r="B126" s="3" t="s">
        <v>47</v>
      </c>
      <c r="C126" s="14"/>
      <c r="D126" s="13"/>
    </row>
    <row r="127" spans="1:4" ht="15">
      <c r="A127" s="15" t="s">
        <v>46</v>
      </c>
      <c r="B127" s="3" t="s">
        <v>45</v>
      </c>
      <c r="C127" s="14"/>
      <c r="D127" s="13"/>
    </row>
    <row r="128" spans="1:4" ht="15">
      <c r="A128" s="15"/>
      <c r="B128" s="3"/>
      <c r="C128" s="14"/>
      <c r="D128" s="13"/>
    </row>
    <row r="129" spans="1:4" ht="15">
      <c r="A129" s="18" t="s">
        <v>44</v>
      </c>
      <c r="B129" s="8" t="s">
        <v>43</v>
      </c>
      <c r="C129" s="17">
        <f>D129*12*B95</f>
        <v>148545.408</v>
      </c>
      <c r="D129" s="21">
        <v>1.39</v>
      </c>
    </row>
    <row r="130" spans="1:4" ht="15">
      <c r="A130" s="11"/>
      <c r="B130" s="20"/>
      <c r="C130" s="5"/>
      <c r="D130" s="19"/>
    </row>
    <row r="131" spans="1:4" ht="15">
      <c r="A131" s="15" t="s">
        <v>42</v>
      </c>
      <c r="B131" s="3" t="s">
        <v>41</v>
      </c>
      <c r="C131" s="23">
        <f>D131*12*B95</f>
        <v>247931.90399999998</v>
      </c>
      <c r="D131" s="13">
        <v>2.3199999999999998</v>
      </c>
    </row>
    <row r="132" spans="1:4" ht="15">
      <c r="A132" s="15" t="s">
        <v>40</v>
      </c>
      <c r="B132" s="3"/>
      <c r="C132" s="14"/>
      <c r="D132" s="13"/>
    </row>
    <row r="133" spans="1:4" ht="15">
      <c r="A133" s="15"/>
      <c r="B133" s="3"/>
      <c r="C133" s="14"/>
      <c r="D133" s="13"/>
    </row>
    <row r="134" spans="1:4" ht="15">
      <c r="A134" s="18" t="s">
        <v>39</v>
      </c>
      <c r="B134" s="8" t="s">
        <v>38</v>
      </c>
      <c r="C134" s="17">
        <f>D134*12*B95</f>
        <v>33128.832000000002</v>
      </c>
      <c r="D134" s="16">
        <v>0.31</v>
      </c>
    </row>
    <row r="135" spans="1:4" ht="15">
      <c r="A135" s="15" t="s">
        <v>37</v>
      </c>
      <c r="B135" s="3"/>
      <c r="C135" s="14"/>
      <c r="D135" s="13"/>
    </row>
    <row r="136" spans="1:4" ht="15">
      <c r="A136" s="11"/>
      <c r="B136" s="20"/>
      <c r="C136" s="5"/>
      <c r="D136" s="19"/>
    </row>
    <row r="137" spans="1:4" ht="15">
      <c r="A137" s="15" t="s">
        <v>36</v>
      </c>
      <c r="B137" s="3" t="s">
        <v>142</v>
      </c>
      <c r="C137" s="23">
        <f>D137*12*B95</f>
        <v>1068.672</v>
      </c>
      <c r="D137" s="13">
        <v>0.01</v>
      </c>
    </row>
    <row r="138" spans="1:4" ht="15">
      <c r="A138" s="15" t="s">
        <v>35</v>
      </c>
      <c r="B138" s="3" t="s">
        <v>34</v>
      </c>
      <c r="C138" s="14"/>
      <c r="D138" s="13"/>
    </row>
    <row r="139" spans="1:4" ht="15">
      <c r="A139" s="15"/>
      <c r="B139" s="3"/>
      <c r="C139" s="14"/>
      <c r="D139" s="13"/>
    </row>
    <row r="140" spans="1:4" ht="15">
      <c r="A140" s="18" t="s">
        <v>33</v>
      </c>
      <c r="B140" s="8" t="s">
        <v>32</v>
      </c>
      <c r="C140" s="17">
        <f>D140*12*B95</f>
        <v>36334.848000000005</v>
      </c>
      <c r="D140" s="16">
        <v>0.34</v>
      </c>
    </row>
    <row r="141" spans="1:4" ht="15">
      <c r="A141" s="15" t="s">
        <v>31</v>
      </c>
      <c r="B141" s="3"/>
      <c r="C141" s="14"/>
      <c r="D141" s="13"/>
    </row>
    <row r="142" spans="1:4" ht="15">
      <c r="A142" s="11"/>
      <c r="B142" s="20"/>
      <c r="C142" s="5"/>
      <c r="D142" s="19"/>
    </row>
    <row r="143" spans="1:4" ht="15">
      <c r="A143" s="15" t="s">
        <v>30</v>
      </c>
      <c r="B143" s="3" t="s">
        <v>29</v>
      </c>
      <c r="C143" s="23">
        <f>D143*12*B95</f>
        <v>120759.93599999999</v>
      </c>
      <c r="D143" s="22">
        <v>1.1299999999999999</v>
      </c>
    </row>
    <row r="144" spans="1:4" ht="15">
      <c r="A144" s="15" t="s">
        <v>28</v>
      </c>
      <c r="B144" s="3"/>
      <c r="C144" s="14"/>
      <c r="D144" s="13"/>
    </row>
    <row r="145" spans="1:4" ht="15">
      <c r="A145" s="15"/>
      <c r="B145" s="3"/>
      <c r="C145" s="14"/>
      <c r="D145" s="13"/>
    </row>
    <row r="146" spans="1:4" ht="15">
      <c r="A146" s="18" t="s">
        <v>27</v>
      </c>
      <c r="B146" s="8" t="s">
        <v>21</v>
      </c>
      <c r="C146" s="17">
        <f>D146*12*B95</f>
        <v>82287.744000000006</v>
      </c>
      <c r="D146" s="16">
        <v>0.77</v>
      </c>
    </row>
    <row r="147" spans="1:4" ht="15">
      <c r="A147" s="15" t="s">
        <v>152</v>
      </c>
      <c r="B147" s="3"/>
      <c r="C147" s="14"/>
      <c r="D147" s="13"/>
    </row>
    <row r="148" spans="1:4" ht="15">
      <c r="A148" s="11"/>
      <c r="B148" s="20"/>
      <c r="C148" s="5"/>
      <c r="D148" s="19"/>
    </row>
    <row r="149" spans="1:4" ht="15">
      <c r="A149" s="15" t="s">
        <v>153</v>
      </c>
      <c r="B149" s="3" t="s">
        <v>19</v>
      </c>
      <c r="C149" s="23">
        <f>D149*12*B95</f>
        <v>120759.93599999999</v>
      </c>
      <c r="D149" s="13">
        <v>1.1299999999999999</v>
      </c>
    </row>
    <row r="150" spans="1:4" ht="15">
      <c r="A150" s="15" t="s">
        <v>18</v>
      </c>
      <c r="B150" s="3" t="s">
        <v>17</v>
      </c>
      <c r="C150" s="14"/>
      <c r="D150" s="13"/>
    </row>
    <row r="151" spans="1:4" ht="15">
      <c r="A151" s="15" t="s">
        <v>16</v>
      </c>
      <c r="B151" s="3" t="s">
        <v>15</v>
      </c>
      <c r="C151" s="14"/>
      <c r="D151" s="13"/>
    </row>
    <row r="152" spans="1:4" ht="15">
      <c r="A152" s="15"/>
      <c r="B152" s="3" t="s">
        <v>14</v>
      </c>
      <c r="C152" s="14"/>
      <c r="D152" s="13"/>
    </row>
    <row r="153" spans="1:4" ht="15">
      <c r="A153" s="15"/>
      <c r="B153" s="3" t="s">
        <v>13</v>
      </c>
      <c r="C153" s="14"/>
      <c r="D153" s="13"/>
    </row>
    <row r="154" spans="1:4" ht="15">
      <c r="A154" s="15"/>
      <c r="B154" s="3" t="s">
        <v>12</v>
      </c>
      <c r="C154" s="14"/>
      <c r="D154" s="13"/>
    </row>
    <row r="155" spans="1:4" ht="15">
      <c r="A155" s="15"/>
      <c r="B155" s="3" t="s">
        <v>11</v>
      </c>
      <c r="C155" s="14"/>
      <c r="D155" s="13"/>
    </row>
    <row r="156" spans="1:4" ht="15">
      <c r="A156" s="15"/>
      <c r="B156" s="3" t="s">
        <v>10</v>
      </c>
      <c r="C156" s="14"/>
      <c r="D156" s="13"/>
    </row>
    <row r="157" spans="1:4" ht="15">
      <c r="A157" s="15"/>
      <c r="B157" s="3" t="s">
        <v>9</v>
      </c>
      <c r="C157" s="14"/>
      <c r="D157" s="13"/>
    </row>
    <row r="158" spans="1:4" ht="15">
      <c r="A158" s="15"/>
      <c r="B158" s="3" t="s">
        <v>8</v>
      </c>
      <c r="C158" s="14"/>
      <c r="D158" s="13"/>
    </row>
    <row r="159" spans="1:4" ht="15">
      <c r="A159" s="15"/>
      <c r="B159" s="3" t="s">
        <v>7</v>
      </c>
      <c r="C159" s="14"/>
      <c r="D159" s="13"/>
    </row>
    <row r="160" spans="1:4" ht="15">
      <c r="A160" s="15"/>
      <c r="B160" s="3" t="s">
        <v>6</v>
      </c>
      <c r="C160" s="14"/>
      <c r="D160" s="13"/>
    </row>
    <row r="161" spans="1:4" ht="15">
      <c r="A161" s="15"/>
      <c r="B161" s="3" t="s">
        <v>5</v>
      </c>
      <c r="C161" s="14"/>
      <c r="D161" s="13"/>
    </row>
    <row r="162" spans="1:4" ht="15">
      <c r="A162" s="15"/>
      <c r="B162" s="3" t="s">
        <v>4</v>
      </c>
      <c r="C162" s="14"/>
      <c r="D162" s="13"/>
    </row>
    <row r="163" spans="1:4" ht="15">
      <c r="A163" s="15"/>
      <c r="B163" s="3" t="s">
        <v>3</v>
      </c>
      <c r="C163" s="14"/>
      <c r="D163" s="13"/>
    </row>
    <row r="164" spans="1:4" ht="15">
      <c r="A164" s="11"/>
      <c r="B164" s="20" t="s">
        <v>2</v>
      </c>
      <c r="C164" s="5"/>
      <c r="D164" s="19"/>
    </row>
    <row r="311" spans="1:4" ht="15">
      <c r="A311" s="1"/>
      <c r="B311" s="1"/>
      <c r="C311" s="1"/>
      <c r="D311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topLeftCell="A52" workbookViewId="0">
      <selection activeCell="F14" sqref="F14"/>
    </sheetView>
  </sheetViews>
  <sheetFormatPr defaultColWidth="10.125" defaultRowHeight="12.75"/>
  <cols>
    <col min="1" max="1" width="21.375" style="45" customWidth="1"/>
    <col min="2" max="2" width="39" style="45" customWidth="1"/>
    <col min="3" max="3" width="12.625" style="45" customWidth="1"/>
    <col min="4" max="4" width="13.125" style="45" customWidth="1"/>
    <col min="5" max="256" width="10.125" style="45"/>
    <col min="257" max="257" width="21.375" style="45" customWidth="1"/>
    <col min="258" max="258" width="39" style="45" customWidth="1"/>
    <col min="259" max="259" width="12.625" style="45" customWidth="1"/>
    <col min="260" max="260" width="13.125" style="45" customWidth="1"/>
    <col min="261" max="512" width="10.125" style="45"/>
    <col min="513" max="513" width="21.375" style="45" customWidth="1"/>
    <col min="514" max="514" width="39" style="45" customWidth="1"/>
    <col min="515" max="515" width="12.625" style="45" customWidth="1"/>
    <col min="516" max="516" width="13.125" style="45" customWidth="1"/>
    <col min="517" max="768" width="10.125" style="45"/>
    <col min="769" max="769" width="21.375" style="45" customWidth="1"/>
    <col min="770" max="770" width="39" style="45" customWidth="1"/>
    <col min="771" max="771" width="12.625" style="45" customWidth="1"/>
    <col min="772" max="772" width="13.125" style="45" customWidth="1"/>
    <col min="773" max="1024" width="10.125" style="45"/>
    <col min="1025" max="1025" width="21.375" style="45" customWidth="1"/>
    <col min="1026" max="1026" width="39" style="45" customWidth="1"/>
    <col min="1027" max="1027" width="12.625" style="45" customWidth="1"/>
    <col min="1028" max="1028" width="13.125" style="45" customWidth="1"/>
    <col min="1029" max="1280" width="10.125" style="45"/>
    <col min="1281" max="1281" width="21.375" style="45" customWidth="1"/>
    <col min="1282" max="1282" width="39" style="45" customWidth="1"/>
    <col min="1283" max="1283" width="12.625" style="45" customWidth="1"/>
    <col min="1284" max="1284" width="13.125" style="45" customWidth="1"/>
    <col min="1285" max="1536" width="10.125" style="45"/>
    <col min="1537" max="1537" width="21.375" style="45" customWidth="1"/>
    <col min="1538" max="1538" width="39" style="45" customWidth="1"/>
    <col min="1539" max="1539" width="12.625" style="45" customWidth="1"/>
    <col min="1540" max="1540" width="13.125" style="45" customWidth="1"/>
    <col min="1541" max="1792" width="10.125" style="45"/>
    <col min="1793" max="1793" width="21.375" style="45" customWidth="1"/>
    <col min="1794" max="1794" width="39" style="45" customWidth="1"/>
    <col min="1795" max="1795" width="12.625" style="45" customWidth="1"/>
    <col min="1796" max="1796" width="13.125" style="45" customWidth="1"/>
    <col min="1797" max="2048" width="10.125" style="45"/>
    <col min="2049" max="2049" width="21.375" style="45" customWidth="1"/>
    <col min="2050" max="2050" width="39" style="45" customWidth="1"/>
    <col min="2051" max="2051" width="12.625" style="45" customWidth="1"/>
    <col min="2052" max="2052" width="13.125" style="45" customWidth="1"/>
    <col min="2053" max="2304" width="10.125" style="45"/>
    <col min="2305" max="2305" width="21.375" style="45" customWidth="1"/>
    <col min="2306" max="2306" width="39" style="45" customWidth="1"/>
    <col min="2307" max="2307" width="12.625" style="45" customWidth="1"/>
    <col min="2308" max="2308" width="13.125" style="45" customWidth="1"/>
    <col min="2309" max="2560" width="10.125" style="45"/>
    <col min="2561" max="2561" width="21.375" style="45" customWidth="1"/>
    <col min="2562" max="2562" width="39" style="45" customWidth="1"/>
    <col min="2563" max="2563" width="12.625" style="45" customWidth="1"/>
    <col min="2564" max="2564" width="13.125" style="45" customWidth="1"/>
    <col min="2565" max="2816" width="10.125" style="45"/>
    <col min="2817" max="2817" width="21.375" style="45" customWidth="1"/>
    <col min="2818" max="2818" width="39" style="45" customWidth="1"/>
    <col min="2819" max="2819" width="12.625" style="45" customWidth="1"/>
    <col min="2820" max="2820" width="13.125" style="45" customWidth="1"/>
    <col min="2821" max="3072" width="10.125" style="45"/>
    <col min="3073" max="3073" width="21.375" style="45" customWidth="1"/>
    <col min="3074" max="3074" width="39" style="45" customWidth="1"/>
    <col min="3075" max="3075" width="12.625" style="45" customWidth="1"/>
    <col min="3076" max="3076" width="13.125" style="45" customWidth="1"/>
    <col min="3077" max="3328" width="10.125" style="45"/>
    <col min="3329" max="3329" width="21.375" style="45" customWidth="1"/>
    <col min="3330" max="3330" width="39" style="45" customWidth="1"/>
    <col min="3331" max="3331" width="12.625" style="45" customWidth="1"/>
    <col min="3332" max="3332" width="13.125" style="45" customWidth="1"/>
    <col min="3333" max="3584" width="10.125" style="45"/>
    <col min="3585" max="3585" width="21.375" style="45" customWidth="1"/>
    <col min="3586" max="3586" width="39" style="45" customWidth="1"/>
    <col min="3587" max="3587" width="12.625" style="45" customWidth="1"/>
    <col min="3588" max="3588" width="13.125" style="45" customWidth="1"/>
    <col min="3589" max="3840" width="10.125" style="45"/>
    <col min="3841" max="3841" width="21.375" style="45" customWidth="1"/>
    <col min="3842" max="3842" width="39" style="45" customWidth="1"/>
    <col min="3843" max="3843" width="12.625" style="45" customWidth="1"/>
    <col min="3844" max="3844" width="13.125" style="45" customWidth="1"/>
    <col min="3845" max="4096" width="10.125" style="45"/>
    <col min="4097" max="4097" width="21.375" style="45" customWidth="1"/>
    <col min="4098" max="4098" width="39" style="45" customWidth="1"/>
    <col min="4099" max="4099" width="12.625" style="45" customWidth="1"/>
    <col min="4100" max="4100" width="13.125" style="45" customWidth="1"/>
    <col min="4101" max="4352" width="10.125" style="45"/>
    <col min="4353" max="4353" width="21.375" style="45" customWidth="1"/>
    <col min="4354" max="4354" width="39" style="45" customWidth="1"/>
    <col min="4355" max="4355" width="12.625" style="45" customWidth="1"/>
    <col min="4356" max="4356" width="13.125" style="45" customWidth="1"/>
    <col min="4357" max="4608" width="10.125" style="45"/>
    <col min="4609" max="4609" width="21.375" style="45" customWidth="1"/>
    <col min="4610" max="4610" width="39" style="45" customWidth="1"/>
    <col min="4611" max="4611" width="12.625" style="45" customWidth="1"/>
    <col min="4612" max="4612" width="13.125" style="45" customWidth="1"/>
    <col min="4613" max="4864" width="10.125" style="45"/>
    <col min="4865" max="4865" width="21.375" style="45" customWidth="1"/>
    <col min="4866" max="4866" width="39" style="45" customWidth="1"/>
    <col min="4867" max="4867" width="12.625" style="45" customWidth="1"/>
    <col min="4868" max="4868" width="13.125" style="45" customWidth="1"/>
    <col min="4869" max="5120" width="10.125" style="45"/>
    <col min="5121" max="5121" width="21.375" style="45" customWidth="1"/>
    <col min="5122" max="5122" width="39" style="45" customWidth="1"/>
    <col min="5123" max="5123" width="12.625" style="45" customWidth="1"/>
    <col min="5124" max="5124" width="13.125" style="45" customWidth="1"/>
    <col min="5125" max="5376" width="10.125" style="45"/>
    <col min="5377" max="5377" width="21.375" style="45" customWidth="1"/>
    <col min="5378" max="5378" width="39" style="45" customWidth="1"/>
    <col min="5379" max="5379" width="12.625" style="45" customWidth="1"/>
    <col min="5380" max="5380" width="13.125" style="45" customWidth="1"/>
    <col min="5381" max="5632" width="10.125" style="45"/>
    <col min="5633" max="5633" width="21.375" style="45" customWidth="1"/>
    <col min="5634" max="5634" width="39" style="45" customWidth="1"/>
    <col min="5635" max="5635" width="12.625" style="45" customWidth="1"/>
    <col min="5636" max="5636" width="13.125" style="45" customWidth="1"/>
    <col min="5637" max="5888" width="10.125" style="45"/>
    <col min="5889" max="5889" width="21.375" style="45" customWidth="1"/>
    <col min="5890" max="5890" width="39" style="45" customWidth="1"/>
    <col min="5891" max="5891" width="12.625" style="45" customWidth="1"/>
    <col min="5892" max="5892" width="13.125" style="45" customWidth="1"/>
    <col min="5893" max="6144" width="10.125" style="45"/>
    <col min="6145" max="6145" width="21.375" style="45" customWidth="1"/>
    <col min="6146" max="6146" width="39" style="45" customWidth="1"/>
    <col min="6147" max="6147" width="12.625" style="45" customWidth="1"/>
    <col min="6148" max="6148" width="13.125" style="45" customWidth="1"/>
    <col min="6149" max="6400" width="10.125" style="45"/>
    <col min="6401" max="6401" width="21.375" style="45" customWidth="1"/>
    <col min="6402" max="6402" width="39" style="45" customWidth="1"/>
    <col min="6403" max="6403" width="12.625" style="45" customWidth="1"/>
    <col min="6404" max="6404" width="13.125" style="45" customWidth="1"/>
    <col min="6405" max="6656" width="10.125" style="45"/>
    <col min="6657" max="6657" width="21.375" style="45" customWidth="1"/>
    <col min="6658" max="6658" width="39" style="45" customWidth="1"/>
    <col min="6659" max="6659" width="12.625" style="45" customWidth="1"/>
    <col min="6660" max="6660" width="13.125" style="45" customWidth="1"/>
    <col min="6661" max="6912" width="10.125" style="45"/>
    <col min="6913" max="6913" width="21.375" style="45" customWidth="1"/>
    <col min="6914" max="6914" width="39" style="45" customWidth="1"/>
    <col min="6915" max="6915" width="12.625" style="45" customWidth="1"/>
    <col min="6916" max="6916" width="13.125" style="45" customWidth="1"/>
    <col min="6917" max="7168" width="10.125" style="45"/>
    <col min="7169" max="7169" width="21.375" style="45" customWidth="1"/>
    <col min="7170" max="7170" width="39" style="45" customWidth="1"/>
    <col min="7171" max="7171" width="12.625" style="45" customWidth="1"/>
    <col min="7172" max="7172" width="13.125" style="45" customWidth="1"/>
    <col min="7173" max="7424" width="10.125" style="45"/>
    <col min="7425" max="7425" width="21.375" style="45" customWidth="1"/>
    <col min="7426" max="7426" width="39" style="45" customWidth="1"/>
    <col min="7427" max="7427" width="12.625" style="45" customWidth="1"/>
    <col min="7428" max="7428" width="13.125" style="45" customWidth="1"/>
    <col min="7429" max="7680" width="10.125" style="45"/>
    <col min="7681" max="7681" width="21.375" style="45" customWidth="1"/>
    <col min="7682" max="7682" width="39" style="45" customWidth="1"/>
    <col min="7683" max="7683" width="12.625" style="45" customWidth="1"/>
    <col min="7684" max="7684" width="13.125" style="45" customWidth="1"/>
    <col min="7685" max="7936" width="10.125" style="45"/>
    <col min="7937" max="7937" width="21.375" style="45" customWidth="1"/>
    <col min="7938" max="7938" width="39" style="45" customWidth="1"/>
    <col min="7939" max="7939" width="12.625" style="45" customWidth="1"/>
    <col min="7940" max="7940" width="13.125" style="45" customWidth="1"/>
    <col min="7941" max="8192" width="10.125" style="45"/>
    <col min="8193" max="8193" width="21.375" style="45" customWidth="1"/>
    <col min="8194" max="8194" width="39" style="45" customWidth="1"/>
    <col min="8195" max="8195" width="12.625" style="45" customWidth="1"/>
    <col min="8196" max="8196" width="13.125" style="45" customWidth="1"/>
    <col min="8197" max="8448" width="10.125" style="45"/>
    <col min="8449" max="8449" width="21.375" style="45" customWidth="1"/>
    <col min="8450" max="8450" width="39" style="45" customWidth="1"/>
    <col min="8451" max="8451" width="12.625" style="45" customWidth="1"/>
    <col min="8452" max="8452" width="13.125" style="45" customWidth="1"/>
    <col min="8453" max="8704" width="10.125" style="45"/>
    <col min="8705" max="8705" width="21.375" style="45" customWidth="1"/>
    <col min="8706" max="8706" width="39" style="45" customWidth="1"/>
    <col min="8707" max="8707" width="12.625" style="45" customWidth="1"/>
    <col min="8708" max="8708" width="13.125" style="45" customWidth="1"/>
    <col min="8709" max="8960" width="10.125" style="45"/>
    <col min="8961" max="8961" width="21.375" style="45" customWidth="1"/>
    <col min="8962" max="8962" width="39" style="45" customWidth="1"/>
    <col min="8963" max="8963" width="12.625" style="45" customWidth="1"/>
    <col min="8964" max="8964" width="13.125" style="45" customWidth="1"/>
    <col min="8965" max="9216" width="10.125" style="45"/>
    <col min="9217" max="9217" width="21.375" style="45" customWidth="1"/>
    <col min="9218" max="9218" width="39" style="45" customWidth="1"/>
    <col min="9219" max="9219" width="12.625" style="45" customWidth="1"/>
    <col min="9220" max="9220" width="13.125" style="45" customWidth="1"/>
    <col min="9221" max="9472" width="10.125" style="45"/>
    <col min="9473" max="9473" width="21.375" style="45" customWidth="1"/>
    <col min="9474" max="9474" width="39" style="45" customWidth="1"/>
    <col min="9475" max="9475" width="12.625" style="45" customWidth="1"/>
    <col min="9476" max="9476" width="13.125" style="45" customWidth="1"/>
    <col min="9477" max="9728" width="10.125" style="45"/>
    <col min="9729" max="9729" width="21.375" style="45" customWidth="1"/>
    <col min="9730" max="9730" width="39" style="45" customWidth="1"/>
    <col min="9731" max="9731" width="12.625" style="45" customWidth="1"/>
    <col min="9732" max="9732" width="13.125" style="45" customWidth="1"/>
    <col min="9733" max="9984" width="10.125" style="45"/>
    <col min="9985" max="9985" width="21.375" style="45" customWidth="1"/>
    <col min="9986" max="9986" width="39" style="45" customWidth="1"/>
    <col min="9987" max="9987" width="12.625" style="45" customWidth="1"/>
    <col min="9988" max="9988" width="13.125" style="45" customWidth="1"/>
    <col min="9989" max="10240" width="10.125" style="45"/>
    <col min="10241" max="10241" width="21.375" style="45" customWidth="1"/>
    <col min="10242" max="10242" width="39" style="45" customWidth="1"/>
    <col min="10243" max="10243" width="12.625" style="45" customWidth="1"/>
    <col min="10244" max="10244" width="13.125" style="45" customWidth="1"/>
    <col min="10245" max="10496" width="10.125" style="45"/>
    <col min="10497" max="10497" width="21.375" style="45" customWidth="1"/>
    <col min="10498" max="10498" width="39" style="45" customWidth="1"/>
    <col min="10499" max="10499" width="12.625" style="45" customWidth="1"/>
    <col min="10500" max="10500" width="13.125" style="45" customWidth="1"/>
    <col min="10501" max="10752" width="10.125" style="45"/>
    <col min="10753" max="10753" width="21.375" style="45" customWidth="1"/>
    <col min="10754" max="10754" width="39" style="45" customWidth="1"/>
    <col min="10755" max="10755" width="12.625" style="45" customWidth="1"/>
    <col min="10756" max="10756" width="13.125" style="45" customWidth="1"/>
    <col min="10757" max="11008" width="10.125" style="45"/>
    <col min="11009" max="11009" width="21.375" style="45" customWidth="1"/>
    <col min="11010" max="11010" width="39" style="45" customWidth="1"/>
    <col min="11011" max="11011" width="12.625" style="45" customWidth="1"/>
    <col min="11012" max="11012" width="13.125" style="45" customWidth="1"/>
    <col min="11013" max="11264" width="10.125" style="45"/>
    <col min="11265" max="11265" width="21.375" style="45" customWidth="1"/>
    <col min="11266" max="11266" width="39" style="45" customWidth="1"/>
    <col min="11267" max="11267" width="12.625" style="45" customWidth="1"/>
    <col min="11268" max="11268" width="13.125" style="45" customWidth="1"/>
    <col min="11269" max="11520" width="10.125" style="45"/>
    <col min="11521" max="11521" width="21.375" style="45" customWidth="1"/>
    <col min="11522" max="11522" width="39" style="45" customWidth="1"/>
    <col min="11523" max="11523" width="12.625" style="45" customWidth="1"/>
    <col min="11524" max="11524" width="13.125" style="45" customWidth="1"/>
    <col min="11525" max="11776" width="10.125" style="45"/>
    <col min="11777" max="11777" width="21.375" style="45" customWidth="1"/>
    <col min="11778" max="11778" width="39" style="45" customWidth="1"/>
    <col min="11779" max="11779" width="12.625" style="45" customWidth="1"/>
    <col min="11780" max="11780" width="13.125" style="45" customWidth="1"/>
    <col min="11781" max="12032" width="10.125" style="45"/>
    <col min="12033" max="12033" width="21.375" style="45" customWidth="1"/>
    <col min="12034" max="12034" width="39" style="45" customWidth="1"/>
    <col min="12035" max="12035" width="12.625" style="45" customWidth="1"/>
    <col min="12036" max="12036" width="13.125" style="45" customWidth="1"/>
    <col min="12037" max="12288" width="10.125" style="45"/>
    <col min="12289" max="12289" width="21.375" style="45" customWidth="1"/>
    <col min="12290" max="12290" width="39" style="45" customWidth="1"/>
    <col min="12291" max="12291" width="12.625" style="45" customWidth="1"/>
    <col min="12292" max="12292" width="13.125" style="45" customWidth="1"/>
    <col min="12293" max="12544" width="10.125" style="45"/>
    <col min="12545" max="12545" width="21.375" style="45" customWidth="1"/>
    <col min="12546" max="12546" width="39" style="45" customWidth="1"/>
    <col min="12547" max="12547" width="12.625" style="45" customWidth="1"/>
    <col min="12548" max="12548" width="13.125" style="45" customWidth="1"/>
    <col min="12549" max="12800" width="10.125" style="45"/>
    <col min="12801" max="12801" width="21.375" style="45" customWidth="1"/>
    <col min="12802" max="12802" width="39" style="45" customWidth="1"/>
    <col min="12803" max="12803" width="12.625" style="45" customWidth="1"/>
    <col min="12804" max="12804" width="13.125" style="45" customWidth="1"/>
    <col min="12805" max="13056" width="10.125" style="45"/>
    <col min="13057" max="13057" width="21.375" style="45" customWidth="1"/>
    <col min="13058" max="13058" width="39" style="45" customWidth="1"/>
    <col min="13059" max="13059" width="12.625" style="45" customWidth="1"/>
    <col min="13060" max="13060" width="13.125" style="45" customWidth="1"/>
    <col min="13061" max="13312" width="10.125" style="45"/>
    <col min="13313" max="13313" width="21.375" style="45" customWidth="1"/>
    <col min="13314" max="13314" width="39" style="45" customWidth="1"/>
    <col min="13315" max="13315" width="12.625" style="45" customWidth="1"/>
    <col min="13316" max="13316" width="13.125" style="45" customWidth="1"/>
    <col min="13317" max="13568" width="10.125" style="45"/>
    <col min="13569" max="13569" width="21.375" style="45" customWidth="1"/>
    <col min="13570" max="13570" width="39" style="45" customWidth="1"/>
    <col min="13571" max="13571" width="12.625" style="45" customWidth="1"/>
    <col min="13572" max="13572" width="13.125" style="45" customWidth="1"/>
    <col min="13573" max="13824" width="10.125" style="45"/>
    <col min="13825" max="13825" width="21.375" style="45" customWidth="1"/>
    <col min="13826" max="13826" width="39" style="45" customWidth="1"/>
    <col min="13827" max="13827" width="12.625" style="45" customWidth="1"/>
    <col min="13828" max="13828" width="13.125" style="45" customWidth="1"/>
    <col min="13829" max="14080" width="10.125" style="45"/>
    <col min="14081" max="14081" width="21.375" style="45" customWidth="1"/>
    <col min="14082" max="14082" width="39" style="45" customWidth="1"/>
    <col min="14083" max="14083" width="12.625" style="45" customWidth="1"/>
    <col min="14084" max="14084" width="13.125" style="45" customWidth="1"/>
    <col min="14085" max="14336" width="10.125" style="45"/>
    <col min="14337" max="14337" width="21.375" style="45" customWidth="1"/>
    <col min="14338" max="14338" width="39" style="45" customWidth="1"/>
    <col min="14339" max="14339" width="12.625" style="45" customWidth="1"/>
    <col min="14340" max="14340" width="13.125" style="45" customWidth="1"/>
    <col min="14341" max="14592" width="10.125" style="45"/>
    <col min="14593" max="14593" width="21.375" style="45" customWidth="1"/>
    <col min="14594" max="14594" width="39" style="45" customWidth="1"/>
    <col min="14595" max="14595" width="12.625" style="45" customWidth="1"/>
    <col min="14596" max="14596" width="13.125" style="45" customWidth="1"/>
    <col min="14597" max="14848" width="10.125" style="45"/>
    <col min="14849" max="14849" width="21.375" style="45" customWidth="1"/>
    <col min="14850" max="14850" width="39" style="45" customWidth="1"/>
    <col min="14851" max="14851" width="12.625" style="45" customWidth="1"/>
    <col min="14852" max="14852" width="13.125" style="45" customWidth="1"/>
    <col min="14853" max="15104" width="10.125" style="45"/>
    <col min="15105" max="15105" width="21.375" style="45" customWidth="1"/>
    <col min="15106" max="15106" width="39" style="45" customWidth="1"/>
    <col min="15107" max="15107" width="12.625" style="45" customWidth="1"/>
    <col min="15108" max="15108" width="13.125" style="45" customWidth="1"/>
    <col min="15109" max="15360" width="10.125" style="45"/>
    <col min="15361" max="15361" width="21.375" style="45" customWidth="1"/>
    <col min="15362" max="15362" width="39" style="45" customWidth="1"/>
    <col min="15363" max="15363" width="12.625" style="45" customWidth="1"/>
    <col min="15364" max="15364" width="13.125" style="45" customWidth="1"/>
    <col min="15365" max="15616" width="10.125" style="45"/>
    <col min="15617" max="15617" width="21.375" style="45" customWidth="1"/>
    <col min="15618" max="15618" width="39" style="45" customWidth="1"/>
    <col min="15619" max="15619" width="12.625" style="45" customWidth="1"/>
    <col min="15620" max="15620" width="13.125" style="45" customWidth="1"/>
    <col min="15621" max="15872" width="10.125" style="45"/>
    <col min="15873" max="15873" width="21.375" style="45" customWidth="1"/>
    <col min="15874" max="15874" width="39" style="45" customWidth="1"/>
    <col min="15875" max="15875" width="12.625" style="45" customWidth="1"/>
    <col min="15876" max="15876" width="13.125" style="45" customWidth="1"/>
    <col min="15877" max="16128" width="10.125" style="45"/>
    <col min="16129" max="16129" width="21.375" style="45" customWidth="1"/>
    <col min="16130" max="16130" width="39" style="45" customWidth="1"/>
    <col min="16131" max="16131" width="12.625" style="45" customWidth="1"/>
    <col min="16132" max="16132" width="13.125" style="45" customWidth="1"/>
    <col min="16133" max="16384" width="10.125" style="45"/>
  </cols>
  <sheetData>
    <row r="1" spans="1:4" ht="15">
      <c r="A1" s="1"/>
      <c r="B1" s="1"/>
      <c r="C1" s="1" t="s">
        <v>127</v>
      </c>
      <c r="D1" s="1"/>
    </row>
    <row r="2" spans="1:4" ht="15">
      <c r="A2" s="1"/>
      <c r="B2" s="1" t="s">
        <v>0</v>
      </c>
      <c r="C2" s="1" t="s">
        <v>128</v>
      </c>
      <c r="D2" s="1"/>
    </row>
    <row r="3" spans="1:4" ht="15">
      <c r="A3" s="1"/>
      <c r="B3" s="1"/>
      <c r="C3" s="1" t="s">
        <v>129</v>
      </c>
      <c r="D3" s="1"/>
    </row>
    <row r="4" spans="1:4" ht="15">
      <c r="A4" s="1"/>
      <c r="B4" s="1"/>
      <c r="C4" s="1" t="s">
        <v>130</v>
      </c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 t="s">
        <v>98</v>
      </c>
      <c r="B7" s="1"/>
      <c r="C7" s="1"/>
      <c r="D7" s="1"/>
    </row>
    <row r="8" spans="1:4" ht="15">
      <c r="A8" s="1" t="s">
        <v>158</v>
      </c>
      <c r="B8" s="1"/>
      <c r="C8" s="1"/>
      <c r="D8" s="1"/>
    </row>
    <row r="9" spans="1:4" ht="15">
      <c r="A9" s="1"/>
      <c r="B9" s="1" t="s">
        <v>243</v>
      </c>
      <c r="C9" s="1"/>
      <c r="D9" s="1"/>
    </row>
    <row r="10" spans="1:4" ht="15">
      <c r="A10" s="1"/>
      <c r="B10" s="1"/>
      <c r="C10" s="1"/>
      <c r="D10" s="1"/>
    </row>
    <row r="11" spans="1:4" ht="15">
      <c r="A11" s="18" t="s">
        <v>97</v>
      </c>
      <c r="B11" s="27"/>
      <c r="C11" s="27"/>
      <c r="D11" s="31"/>
    </row>
    <row r="12" spans="1:4" ht="15">
      <c r="A12" s="15" t="s">
        <v>96</v>
      </c>
      <c r="B12" s="4">
        <f>B14+B15</f>
        <v>3352.6</v>
      </c>
      <c r="C12" s="4"/>
      <c r="D12" s="29"/>
    </row>
    <row r="13" spans="1:4" ht="15">
      <c r="A13" s="18" t="s">
        <v>80</v>
      </c>
      <c r="B13" s="27" t="s">
        <v>95</v>
      </c>
      <c r="C13" s="27"/>
      <c r="D13" s="31"/>
    </row>
    <row r="14" spans="1:4" ht="15">
      <c r="A14" s="11" t="s">
        <v>94</v>
      </c>
      <c r="B14" s="25">
        <v>3283.5</v>
      </c>
      <c r="C14" s="25"/>
      <c r="D14" s="30"/>
    </row>
    <row r="15" spans="1:4" ht="15">
      <c r="A15" s="15" t="s">
        <v>93</v>
      </c>
      <c r="B15" s="4">
        <v>69.099999999999994</v>
      </c>
      <c r="C15" s="4"/>
      <c r="D15" s="29"/>
    </row>
    <row r="16" spans="1:4" ht="15">
      <c r="A16" s="18"/>
      <c r="B16" s="27"/>
      <c r="C16" s="18"/>
      <c r="D16" s="21" t="s">
        <v>92</v>
      </c>
    </row>
    <row r="17" spans="1:4" ht="15">
      <c r="A17" s="15" t="s">
        <v>91</v>
      </c>
      <c r="B17" s="3" t="s">
        <v>90</v>
      </c>
      <c r="C17" s="14" t="s">
        <v>89</v>
      </c>
      <c r="D17" s="13" t="s">
        <v>88</v>
      </c>
    </row>
    <row r="18" spans="1:4" ht="15">
      <c r="A18" s="15" t="s">
        <v>87</v>
      </c>
      <c r="B18" s="4"/>
      <c r="C18" s="14" t="s">
        <v>84</v>
      </c>
      <c r="D18" s="13" t="s">
        <v>86</v>
      </c>
    </row>
    <row r="19" spans="1:4" ht="15">
      <c r="A19" s="15"/>
      <c r="B19" s="4"/>
      <c r="C19" s="15"/>
      <c r="D19" s="13" t="s">
        <v>85</v>
      </c>
    </row>
    <row r="20" spans="1:4" ht="15">
      <c r="A20" s="11"/>
      <c r="B20" s="25"/>
      <c r="C20" s="11"/>
      <c r="D20" s="19" t="s">
        <v>84</v>
      </c>
    </row>
    <row r="21" spans="1:4" ht="15">
      <c r="A21" s="35" t="s">
        <v>83</v>
      </c>
      <c r="B21" s="4"/>
      <c r="C21" s="36">
        <f>C23+C42+C46+C48+C51+C54+C57+C60+C63</f>
        <v>528637.96799999999</v>
      </c>
      <c r="D21" s="154">
        <f>D23+D42+D46+D48+D51+D54+D57+D60+D63</f>
        <v>13.139999999999999</v>
      </c>
    </row>
    <row r="22" spans="1:4" ht="15">
      <c r="A22" s="35" t="s">
        <v>82</v>
      </c>
      <c r="B22" s="4"/>
      <c r="C22" s="14"/>
      <c r="D22" s="13"/>
    </row>
    <row r="23" spans="1:4" ht="15">
      <c r="A23" s="18" t="s">
        <v>100</v>
      </c>
      <c r="B23" s="8" t="s">
        <v>101</v>
      </c>
      <c r="C23" s="17">
        <f>D23*12*B12</f>
        <v>152476.24800000002</v>
      </c>
      <c r="D23" s="16">
        <v>3.79</v>
      </c>
    </row>
    <row r="24" spans="1:4" ht="15">
      <c r="A24" s="15" t="s">
        <v>46</v>
      </c>
      <c r="B24" s="3" t="s">
        <v>102</v>
      </c>
      <c r="C24" s="14"/>
      <c r="D24" s="13"/>
    </row>
    <row r="25" spans="1:4" ht="15">
      <c r="A25" s="15" t="s">
        <v>103</v>
      </c>
      <c r="B25" s="3" t="s">
        <v>104</v>
      </c>
      <c r="C25" s="14"/>
      <c r="D25" s="13"/>
    </row>
    <row r="26" spans="1:4" ht="15">
      <c r="A26" s="15" t="s">
        <v>105</v>
      </c>
      <c r="B26" s="3" t="s">
        <v>106</v>
      </c>
      <c r="C26" s="14"/>
      <c r="D26" s="13"/>
    </row>
    <row r="27" spans="1:4" ht="15">
      <c r="A27" s="15" t="s">
        <v>107</v>
      </c>
      <c r="B27" s="3" t="s">
        <v>108</v>
      </c>
      <c r="C27" s="14"/>
      <c r="D27" s="13"/>
    </row>
    <row r="28" spans="1:4" ht="15">
      <c r="A28" s="15" t="s">
        <v>109</v>
      </c>
      <c r="B28" s="3" t="s">
        <v>110</v>
      </c>
      <c r="C28" s="14"/>
      <c r="D28" s="13"/>
    </row>
    <row r="29" spans="1:4" ht="15">
      <c r="A29" s="15" t="s">
        <v>111</v>
      </c>
      <c r="B29" s="3" t="s">
        <v>112</v>
      </c>
      <c r="C29" s="14"/>
      <c r="D29" s="13"/>
    </row>
    <row r="30" spans="1:4" ht="15">
      <c r="A30" s="15"/>
      <c r="B30" s="3" t="s">
        <v>113</v>
      </c>
      <c r="C30" s="14"/>
      <c r="D30" s="13"/>
    </row>
    <row r="31" spans="1:4" ht="15">
      <c r="A31" s="15"/>
      <c r="B31" s="3" t="s">
        <v>114</v>
      </c>
      <c r="C31" s="14"/>
      <c r="D31" s="13"/>
    </row>
    <row r="32" spans="1:4" ht="15">
      <c r="A32" s="15"/>
      <c r="B32" s="3" t="s">
        <v>115</v>
      </c>
      <c r="C32" s="14"/>
      <c r="D32" s="13"/>
    </row>
    <row r="33" spans="1:4" ht="15">
      <c r="A33" s="15"/>
      <c r="B33" s="3" t="s">
        <v>116</v>
      </c>
      <c r="C33" s="14"/>
      <c r="D33" s="13"/>
    </row>
    <row r="34" spans="1:4" ht="15">
      <c r="A34" s="15"/>
      <c r="B34" s="3" t="s">
        <v>117</v>
      </c>
      <c r="C34" s="14"/>
      <c r="D34" s="13"/>
    </row>
    <row r="35" spans="1:4" ht="15">
      <c r="A35" s="15"/>
      <c r="B35" s="3" t="s">
        <v>118</v>
      </c>
      <c r="C35" s="14"/>
      <c r="D35" s="13"/>
    </row>
    <row r="36" spans="1:4" ht="15">
      <c r="A36" s="15"/>
      <c r="B36" s="3" t="s">
        <v>119</v>
      </c>
      <c r="C36" s="14"/>
      <c r="D36" s="13"/>
    </row>
    <row r="37" spans="1:4" ht="15">
      <c r="A37" s="15"/>
      <c r="B37" s="3" t="s">
        <v>120</v>
      </c>
      <c r="C37" s="14"/>
      <c r="D37" s="13"/>
    </row>
    <row r="38" spans="1:4" ht="15">
      <c r="A38" s="15"/>
      <c r="B38" s="3" t="s">
        <v>121</v>
      </c>
      <c r="C38" s="14"/>
      <c r="D38" s="13"/>
    </row>
    <row r="39" spans="1:4" ht="15">
      <c r="A39" s="15"/>
      <c r="B39" s="3" t="s">
        <v>132</v>
      </c>
      <c r="C39" s="14"/>
      <c r="D39" s="13"/>
    </row>
    <row r="40" spans="1:4" ht="15">
      <c r="A40" s="15"/>
      <c r="B40" s="3" t="s">
        <v>244</v>
      </c>
      <c r="C40" s="14"/>
      <c r="D40" s="13"/>
    </row>
    <row r="41" spans="1:4" ht="15">
      <c r="A41" s="11"/>
      <c r="B41" s="25"/>
      <c r="C41" s="5"/>
      <c r="D41" s="19"/>
    </row>
    <row r="42" spans="1:4" ht="15">
      <c r="A42" s="15" t="s">
        <v>50</v>
      </c>
      <c r="B42" s="3" t="s">
        <v>49</v>
      </c>
      <c r="C42" s="17">
        <f>D42*12*B12</f>
        <v>38219.639999999992</v>
      </c>
      <c r="D42" s="22">
        <v>0.95</v>
      </c>
    </row>
    <row r="43" spans="1:4" ht="15">
      <c r="A43" s="15" t="s">
        <v>48</v>
      </c>
      <c r="B43" s="3" t="s">
        <v>47</v>
      </c>
      <c r="C43" s="14"/>
      <c r="D43" s="13"/>
    </row>
    <row r="44" spans="1:4" ht="15">
      <c r="A44" s="15" t="s">
        <v>46</v>
      </c>
      <c r="B44" s="3" t="s">
        <v>45</v>
      </c>
      <c r="C44" s="14"/>
      <c r="D44" s="13"/>
    </row>
    <row r="45" spans="1:4" ht="15">
      <c r="A45" s="15"/>
      <c r="B45" s="3"/>
      <c r="C45" s="14"/>
      <c r="D45" s="13"/>
    </row>
    <row r="46" spans="1:4" ht="15">
      <c r="A46" s="18" t="s">
        <v>44</v>
      </c>
      <c r="B46" s="8" t="s">
        <v>43</v>
      </c>
      <c r="C46" s="17">
        <f>D46*12*B12</f>
        <v>84083.207999999999</v>
      </c>
      <c r="D46" s="16">
        <v>2.09</v>
      </c>
    </row>
    <row r="47" spans="1:4" ht="15">
      <c r="A47" s="11"/>
      <c r="B47" s="20"/>
      <c r="C47" s="5"/>
      <c r="D47" s="19"/>
    </row>
    <row r="48" spans="1:4" ht="15">
      <c r="A48" s="15" t="s">
        <v>42</v>
      </c>
      <c r="B48" s="3" t="s">
        <v>41</v>
      </c>
      <c r="C48" s="17">
        <f>D48*12*B12</f>
        <v>86094.767999999996</v>
      </c>
      <c r="D48" s="13">
        <v>2.14</v>
      </c>
    </row>
    <row r="49" spans="1:4" ht="15">
      <c r="A49" s="15" t="s">
        <v>40</v>
      </c>
      <c r="B49" s="3"/>
      <c r="C49" s="14"/>
      <c r="D49" s="13"/>
    </row>
    <row r="50" spans="1:4" ht="15">
      <c r="A50" s="15"/>
      <c r="B50" s="3"/>
      <c r="C50" s="14"/>
      <c r="D50" s="13"/>
    </row>
    <row r="51" spans="1:4" ht="15">
      <c r="A51" s="18" t="s">
        <v>39</v>
      </c>
      <c r="B51" s="8" t="s">
        <v>38</v>
      </c>
      <c r="C51" s="17">
        <f>D51*12*B12</f>
        <v>11667.047999999999</v>
      </c>
      <c r="D51" s="16">
        <v>0.28999999999999998</v>
      </c>
    </row>
    <row r="52" spans="1:4" ht="15">
      <c r="A52" s="15" t="s">
        <v>37</v>
      </c>
      <c r="B52" s="3"/>
      <c r="C52" s="14"/>
      <c r="D52" s="13"/>
    </row>
    <row r="53" spans="1:4" ht="15">
      <c r="A53" s="11"/>
      <c r="B53" s="20"/>
      <c r="C53" s="5"/>
      <c r="D53" s="19"/>
    </row>
    <row r="54" spans="1:4" ht="15">
      <c r="A54" s="15" t="s">
        <v>36</v>
      </c>
      <c r="B54" s="3" t="s">
        <v>142</v>
      </c>
      <c r="C54" s="17">
        <f>D54*12*B12</f>
        <v>4425.4319999999998</v>
      </c>
      <c r="D54" s="13">
        <v>0.11</v>
      </c>
    </row>
    <row r="55" spans="1:4" ht="15">
      <c r="A55" s="15" t="s">
        <v>35</v>
      </c>
      <c r="B55" s="3" t="s">
        <v>34</v>
      </c>
      <c r="C55" s="14"/>
      <c r="D55" s="13"/>
    </row>
    <row r="56" spans="1:4" ht="15">
      <c r="A56" s="15"/>
      <c r="B56" s="3"/>
      <c r="C56" s="14"/>
      <c r="D56" s="13"/>
    </row>
    <row r="57" spans="1:4" ht="15">
      <c r="A57" s="18" t="s">
        <v>33</v>
      </c>
      <c r="B57" s="8" t="s">
        <v>32</v>
      </c>
      <c r="C57" s="17">
        <f>D57*12*B12</f>
        <v>58335.239999999991</v>
      </c>
      <c r="D57" s="16">
        <v>1.45</v>
      </c>
    </row>
    <row r="58" spans="1:4" ht="15">
      <c r="A58" s="15" t="s">
        <v>31</v>
      </c>
      <c r="B58" s="3"/>
      <c r="C58" s="14"/>
      <c r="D58" s="13"/>
    </row>
    <row r="59" spans="1:4" ht="15">
      <c r="A59" s="11"/>
      <c r="B59" s="20"/>
      <c r="C59" s="5"/>
      <c r="D59" s="19"/>
    </row>
    <row r="60" spans="1:4" ht="15">
      <c r="A60" s="15" t="s">
        <v>30</v>
      </c>
      <c r="B60" s="3" t="s">
        <v>29</v>
      </c>
      <c r="C60" s="17">
        <f>D60*12*B12</f>
        <v>45461.255999999994</v>
      </c>
      <c r="D60" s="13">
        <v>1.1299999999999999</v>
      </c>
    </row>
    <row r="61" spans="1:4" ht="15">
      <c r="A61" s="15" t="s">
        <v>28</v>
      </c>
      <c r="B61" s="3"/>
      <c r="C61" s="14"/>
      <c r="D61" s="13"/>
    </row>
    <row r="62" spans="1:4" ht="15">
      <c r="A62" s="15"/>
      <c r="B62" s="3"/>
      <c r="C62" s="14"/>
      <c r="D62" s="13"/>
    </row>
    <row r="63" spans="1:4" ht="15">
      <c r="A63" s="18" t="s">
        <v>153</v>
      </c>
      <c r="B63" s="7" t="s">
        <v>19</v>
      </c>
      <c r="C63" s="153">
        <f>D63*12*B12</f>
        <v>47875.127999999997</v>
      </c>
      <c r="D63" s="7">
        <v>1.19</v>
      </c>
    </row>
    <row r="64" spans="1:4" ht="15">
      <c r="A64" s="15" t="s">
        <v>18</v>
      </c>
      <c r="B64" s="14" t="s">
        <v>17</v>
      </c>
      <c r="C64" s="3"/>
      <c r="D64" s="14"/>
    </row>
    <row r="65" spans="1:4" ht="15">
      <c r="A65" s="15" t="s">
        <v>16</v>
      </c>
      <c r="B65" s="14" t="s">
        <v>15</v>
      </c>
      <c r="C65" s="3"/>
      <c r="D65" s="14"/>
    </row>
    <row r="66" spans="1:4" ht="15">
      <c r="A66" s="15"/>
      <c r="B66" s="14" t="s">
        <v>14</v>
      </c>
      <c r="C66" s="3"/>
      <c r="D66" s="14"/>
    </row>
    <row r="67" spans="1:4" ht="15">
      <c r="A67" s="15"/>
      <c r="B67" s="14" t="s">
        <v>13</v>
      </c>
      <c r="C67" s="3"/>
      <c r="D67" s="14"/>
    </row>
    <row r="68" spans="1:4" ht="15">
      <c r="A68" s="15"/>
      <c r="B68" s="14" t="s">
        <v>12</v>
      </c>
      <c r="C68" s="3"/>
      <c r="D68" s="14"/>
    </row>
    <row r="69" spans="1:4" ht="15">
      <c r="A69" s="15"/>
      <c r="B69" s="14" t="s">
        <v>11</v>
      </c>
      <c r="C69" s="3"/>
      <c r="D69" s="14"/>
    </row>
    <row r="70" spans="1:4" ht="15">
      <c r="A70" s="15"/>
      <c r="B70" s="14" t="s">
        <v>10</v>
      </c>
      <c r="C70" s="3"/>
      <c r="D70" s="14"/>
    </row>
    <row r="71" spans="1:4" ht="15">
      <c r="A71" s="15"/>
      <c r="B71" s="14" t="s">
        <v>9</v>
      </c>
      <c r="C71" s="3"/>
      <c r="D71" s="14"/>
    </row>
    <row r="72" spans="1:4" ht="15">
      <c r="A72" s="15"/>
      <c r="B72" s="14" t="s">
        <v>8</v>
      </c>
      <c r="C72" s="3"/>
      <c r="D72" s="14"/>
    </row>
    <row r="73" spans="1:4" ht="15">
      <c r="A73" s="15"/>
      <c r="B73" s="14" t="s">
        <v>7</v>
      </c>
      <c r="C73" s="3"/>
      <c r="D73" s="14"/>
    </row>
    <row r="74" spans="1:4" ht="15">
      <c r="A74" s="15"/>
      <c r="B74" s="14" t="s">
        <v>6</v>
      </c>
      <c r="C74" s="3"/>
      <c r="D74" s="14"/>
    </row>
    <row r="75" spans="1:4" ht="15">
      <c r="A75" s="15"/>
      <c r="B75" s="14" t="s">
        <v>5</v>
      </c>
      <c r="C75" s="3"/>
      <c r="D75" s="14"/>
    </row>
    <row r="76" spans="1:4" ht="15">
      <c r="A76" s="15"/>
      <c r="B76" s="14" t="s">
        <v>4</v>
      </c>
      <c r="C76" s="3"/>
      <c r="D76" s="14"/>
    </row>
    <row r="77" spans="1:4" ht="15">
      <c r="A77" s="15"/>
      <c r="B77" s="14" t="s">
        <v>3</v>
      </c>
      <c r="C77" s="3"/>
      <c r="D77" s="14"/>
    </row>
    <row r="78" spans="1:4" ht="15">
      <c r="A78" s="15"/>
      <c r="B78" s="14" t="s">
        <v>246</v>
      </c>
      <c r="C78" s="3"/>
      <c r="D78" s="14"/>
    </row>
    <row r="79" spans="1:4" ht="15">
      <c r="A79" s="11"/>
      <c r="B79" s="5" t="s">
        <v>247</v>
      </c>
      <c r="C79" s="3"/>
      <c r="D79" s="5"/>
    </row>
    <row r="80" spans="1:4" ht="15">
      <c r="A80" s="98" t="s">
        <v>223</v>
      </c>
      <c r="B80" s="39" t="s">
        <v>0</v>
      </c>
      <c r="C80" s="153">
        <f>D80*12*B12</f>
        <v>145234.63199999998</v>
      </c>
      <c r="D80" s="41">
        <v>3.61</v>
      </c>
    </row>
    <row r="81" spans="1:4" ht="15">
      <c r="A81" s="98"/>
      <c r="B81" s="39"/>
      <c r="C81" s="23"/>
      <c r="D81" s="14"/>
    </row>
    <row r="82" spans="1:4" ht="15">
      <c r="A82" s="9" t="s">
        <v>253</v>
      </c>
      <c r="B82" s="91" t="s">
        <v>254</v>
      </c>
      <c r="C82" s="17">
        <v>24250.6</v>
      </c>
      <c r="D82" s="104">
        <v>7.59</v>
      </c>
    </row>
    <row r="83" spans="1:4" ht="15">
      <c r="A83" s="6"/>
      <c r="B83" s="43"/>
      <c r="C83" s="10"/>
      <c r="D83" s="5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.75">
      <c r="A86" s="2"/>
      <c r="B86" s="2"/>
      <c r="C86" s="2"/>
      <c r="D86" s="2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 t="s">
        <v>98</v>
      </c>
      <c r="B93" s="1"/>
      <c r="C93" s="1"/>
      <c r="D93" s="1"/>
    </row>
    <row r="94" spans="1:4" ht="15">
      <c r="A94" s="1" t="s">
        <v>158</v>
      </c>
      <c r="B94" s="1"/>
      <c r="C94" s="1"/>
      <c r="D94" s="1"/>
    </row>
    <row r="95" spans="1:4" ht="15">
      <c r="A95" s="1"/>
      <c r="B95" s="1" t="s">
        <v>243</v>
      </c>
      <c r="C95" s="1"/>
      <c r="D95" s="1"/>
    </row>
    <row r="96" spans="1:4" ht="15">
      <c r="A96" s="1"/>
      <c r="B96" s="1"/>
      <c r="C96" s="1"/>
      <c r="D96" s="1"/>
    </row>
    <row r="97" spans="1:4" ht="15">
      <c r="A97" s="18" t="s">
        <v>97</v>
      </c>
      <c r="B97" s="27"/>
      <c r="C97" s="27"/>
      <c r="D97" s="31"/>
    </row>
    <row r="98" spans="1:4" ht="15">
      <c r="A98" s="15" t="s">
        <v>96</v>
      </c>
      <c r="B98" s="4">
        <v>3283.5</v>
      </c>
      <c r="C98" s="4"/>
      <c r="D98" s="29"/>
    </row>
    <row r="99" spans="1:4" ht="15">
      <c r="A99" s="18" t="s">
        <v>80</v>
      </c>
      <c r="B99" s="27" t="s">
        <v>95</v>
      </c>
      <c r="C99" s="27"/>
      <c r="D99" s="31"/>
    </row>
    <row r="100" spans="1:4" ht="15">
      <c r="A100" s="11" t="s">
        <v>94</v>
      </c>
      <c r="B100" s="25">
        <v>3283.5</v>
      </c>
      <c r="C100" s="25"/>
      <c r="D100" s="30"/>
    </row>
    <row r="101" spans="1:4" ht="15">
      <c r="A101" s="15" t="s">
        <v>93</v>
      </c>
      <c r="B101" s="4">
        <v>0</v>
      </c>
      <c r="C101" s="4"/>
      <c r="D101" s="29"/>
    </row>
    <row r="102" spans="1:4" ht="15">
      <c r="A102" s="18"/>
      <c r="B102" s="27"/>
      <c r="C102" s="18"/>
      <c r="D102" s="21" t="s">
        <v>92</v>
      </c>
    </row>
    <row r="103" spans="1:4" ht="15">
      <c r="A103" s="15" t="s">
        <v>91</v>
      </c>
      <c r="B103" s="3" t="s">
        <v>90</v>
      </c>
      <c r="C103" s="14" t="s">
        <v>89</v>
      </c>
      <c r="D103" s="13" t="s">
        <v>88</v>
      </c>
    </row>
    <row r="104" spans="1:4" ht="15">
      <c r="A104" s="15" t="s">
        <v>87</v>
      </c>
      <c r="B104" s="4"/>
      <c r="C104" s="14" t="s">
        <v>84</v>
      </c>
      <c r="D104" s="13" t="s">
        <v>86</v>
      </c>
    </row>
    <row r="105" spans="1:4" ht="15">
      <c r="A105" s="15"/>
      <c r="B105" s="4"/>
      <c r="C105" s="15"/>
      <c r="D105" s="13" t="s">
        <v>85</v>
      </c>
    </row>
    <row r="106" spans="1:4" ht="15">
      <c r="A106" s="11"/>
      <c r="B106" s="25"/>
      <c r="C106" s="11"/>
      <c r="D106" s="19" t="s">
        <v>84</v>
      </c>
    </row>
    <row r="107" spans="1:4" ht="15">
      <c r="A107" s="35" t="s">
        <v>83</v>
      </c>
      <c r="B107" s="4"/>
      <c r="C107" s="36">
        <f>C109+C136+C140+C142+C145+C148+C151+C154+C157+C160</f>
        <v>585119.69999999995</v>
      </c>
      <c r="D107" s="37">
        <f>D109+D136+D140+D142+D145+D148+D151+D154+D157+D160</f>
        <v>14.850000000000001</v>
      </c>
    </row>
    <row r="108" spans="1:4" ht="15">
      <c r="A108" s="35" t="s">
        <v>82</v>
      </c>
      <c r="B108" s="4"/>
      <c r="C108" s="14"/>
      <c r="D108" s="13"/>
    </row>
    <row r="109" spans="1:4" ht="15">
      <c r="A109" s="18" t="s">
        <v>81</v>
      </c>
      <c r="B109" s="8"/>
      <c r="C109" s="17">
        <f>D109*12*B98</f>
        <v>174944.88</v>
      </c>
      <c r="D109" s="16">
        <v>4.4400000000000004</v>
      </c>
    </row>
    <row r="110" spans="1:4" ht="15">
      <c r="A110" s="24" t="s">
        <v>80</v>
      </c>
      <c r="B110" s="3"/>
      <c r="C110" s="14"/>
      <c r="D110" s="13"/>
    </row>
    <row r="111" spans="1:4" ht="15">
      <c r="A111" s="15" t="s">
        <v>64</v>
      </c>
      <c r="B111" s="3" t="s">
        <v>79</v>
      </c>
      <c r="C111" s="14">
        <v>40978.1</v>
      </c>
      <c r="D111" s="13">
        <v>1.04</v>
      </c>
    </row>
    <row r="112" spans="1:4" ht="15">
      <c r="A112" s="15" t="s">
        <v>78</v>
      </c>
      <c r="B112" s="3" t="s">
        <v>77</v>
      </c>
      <c r="C112" s="14"/>
      <c r="D112" s="13"/>
    </row>
    <row r="113" spans="1:4" ht="15">
      <c r="A113" s="15" t="s">
        <v>76</v>
      </c>
      <c r="B113" s="3" t="s">
        <v>75</v>
      </c>
      <c r="C113" s="14"/>
      <c r="D113" s="13"/>
    </row>
    <row r="114" spans="1:4" ht="15">
      <c r="A114" s="15"/>
      <c r="B114" s="3" t="s">
        <v>74</v>
      </c>
      <c r="C114" s="14"/>
      <c r="D114" s="13"/>
    </row>
    <row r="115" spans="1:4" ht="15">
      <c r="A115" s="15"/>
      <c r="B115" s="3" t="s">
        <v>73</v>
      </c>
      <c r="C115" s="14"/>
      <c r="D115" s="13"/>
    </row>
    <row r="116" spans="1:4" ht="15">
      <c r="A116" s="15"/>
      <c r="B116" s="3" t="s">
        <v>72</v>
      </c>
      <c r="C116" s="14"/>
      <c r="D116" s="13"/>
    </row>
    <row r="117" spans="1:4" ht="15">
      <c r="A117" s="15"/>
      <c r="B117" s="3" t="s">
        <v>71</v>
      </c>
      <c r="C117" s="14"/>
      <c r="D117" s="13"/>
    </row>
    <row r="118" spans="1:4" ht="15">
      <c r="A118" s="15"/>
      <c r="B118" s="3"/>
      <c r="C118" s="14"/>
      <c r="D118" s="13"/>
    </row>
    <row r="119" spans="1:4" ht="15">
      <c r="A119" s="15" t="s">
        <v>64</v>
      </c>
      <c r="B119" s="3" t="s">
        <v>70</v>
      </c>
      <c r="C119" s="14">
        <v>68165.5</v>
      </c>
      <c r="D119" s="13">
        <v>1.73</v>
      </c>
    </row>
    <row r="120" spans="1:4" ht="15">
      <c r="A120" s="15" t="s">
        <v>69</v>
      </c>
      <c r="B120" s="3" t="s">
        <v>68</v>
      </c>
      <c r="C120" s="14"/>
      <c r="D120" s="13"/>
    </row>
    <row r="121" spans="1:4" ht="15">
      <c r="A121" s="15"/>
      <c r="B121" s="3" t="s">
        <v>67</v>
      </c>
      <c r="C121" s="14"/>
      <c r="D121" s="13"/>
    </row>
    <row r="122" spans="1:4" ht="15">
      <c r="A122" s="15"/>
      <c r="B122" s="3" t="s">
        <v>66</v>
      </c>
      <c r="C122" s="14"/>
      <c r="D122" s="13"/>
    </row>
    <row r="123" spans="1:4" ht="15">
      <c r="A123" s="15"/>
      <c r="B123" s="3" t="s">
        <v>65</v>
      </c>
      <c r="C123" s="14"/>
      <c r="D123" s="13"/>
    </row>
    <row r="124" spans="1:4" ht="15">
      <c r="A124" s="15"/>
      <c r="B124" s="3"/>
      <c r="C124" s="14"/>
      <c r="D124" s="13"/>
    </row>
    <row r="125" spans="1:4" ht="15">
      <c r="A125" s="15" t="s">
        <v>64</v>
      </c>
      <c r="B125" s="3" t="s">
        <v>63</v>
      </c>
      <c r="C125" s="14">
        <v>50040.5</v>
      </c>
      <c r="D125" s="13">
        <v>1.27</v>
      </c>
    </row>
    <row r="126" spans="1:4" ht="15">
      <c r="A126" s="15" t="s">
        <v>62</v>
      </c>
      <c r="B126" s="3" t="s">
        <v>61</v>
      </c>
      <c r="C126" s="14"/>
      <c r="D126" s="13"/>
    </row>
    <row r="127" spans="1:4" ht="15">
      <c r="A127" s="15" t="s">
        <v>60</v>
      </c>
      <c r="B127" s="3" t="s">
        <v>59</v>
      </c>
      <c r="C127" s="14"/>
      <c r="D127" s="13"/>
    </row>
    <row r="128" spans="1:4" ht="15">
      <c r="A128" s="15"/>
      <c r="B128" s="3" t="s">
        <v>58</v>
      </c>
      <c r="C128" s="14"/>
      <c r="D128" s="13"/>
    </row>
    <row r="129" spans="1:4" ht="15">
      <c r="A129" s="15"/>
      <c r="B129" s="3" t="s">
        <v>57</v>
      </c>
      <c r="C129" s="14"/>
      <c r="D129" s="13"/>
    </row>
    <row r="130" spans="1:4" ht="15">
      <c r="A130" s="15"/>
      <c r="B130" s="3"/>
      <c r="C130" s="14"/>
      <c r="D130" s="13"/>
    </row>
    <row r="131" spans="1:4" ht="15">
      <c r="A131" s="15" t="s">
        <v>56</v>
      </c>
      <c r="B131" s="3" t="s">
        <v>55</v>
      </c>
      <c r="C131" s="14">
        <v>15760.8</v>
      </c>
      <c r="D131" s="22">
        <v>0.4</v>
      </c>
    </row>
    <row r="132" spans="1:4" ht="15">
      <c r="A132" s="15" t="s">
        <v>54</v>
      </c>
      <c r="B132" s="3" t="s">
        <v>53</v>
      </c>
      <c r="C132" s="14"/>
      <c r="D132" s="13"/>
    </row>
    <row r="133" spans="1:4" ht="15">
      <c r="A133" s="15"/>
      <c r="B133" s="3" t="s">
        <v>52</v>
      </c>
      <c r="C133" s="14"/>
      <c r="D133" s="13"/>
    </row>
    <row r="134" spans="1:4" ht="15">
      <c r="A134" s="15"/>
      <c r="B134" s="3" t="s">
        <v>51</v>
      </c>
      <c r="C134" s="14"/>
      <c r="D134" s="13"/>
    </row>
    <row r="135" spans="1:4" ht="15">
      <c r="A135" s="11"/>
      <c r="B135" s="25"/>
      <c r="C135" s="5"/>
      <c r="D135" s="19"/>
    </row>
    <row r="136" spans="1:4" ht="15">
      <c r="A136" s="15" t="s">
        <v>50</v>
      </c>
      <c r="B136" s="3" t="s">
        <v>49</v>
      </c>
      <c r="C136" s="17">
        <f>D136*12*B98</f>
        <v>43342.200000000004</v>
      </c>
      <c r="D136" s="22">
        <v>1.1000000000000001</v>
      </c>
    </row>
    <row r="137" spans="1:4" ht="15">
      <c r="A137" s="15" t="s">
        <v>48</v>
      </c>
      <c r="B137" s="3" t="s">
        <v>47</v>
      </c>
      <c r="C137" s="14"/>
      <c r="D137" s="13"/>
    </row>
    <row r="138" spans="1:4" ht="15">
      <c r="A138" s="15" t="s">
        <v>46</v>
      </c>
      <c r="B138" s="3" t="s">
        <v>45</v>
      </c>
      <c r="C138" s="14"/>
      <c r="D138" s="13"/>
    </row>
    <row r="139" spans="1:4" ht="15">
      <c r="A139" s="15"/>
      <c r="B139" s="3"/>
      <c r="C139" s="14"/>
      <c r="D139" s="13"/>
    </row>
    <row r="140" spans="1:4" ht="15">
      <c r="A140" s="18" t="s">
        <v>44</v>
      </c>
      <c r="B140" s="8" t="s">
        <v>43</v>
      </c>
      <c r="C140" s="17">
        <f>D140*12*B98</f>
        <v>70923.600000000006</v>
      </c>
      <c r="D140" s="16">
        <v>1.8</v>
      </c>
    </row>
    <row r="141" spans="1:4" ht="15">
      <c r="A141" s="11"/>
      <c r="B141" s="20"/>
      <c r="C141" s="5"/>
      <c r="D141" s="19"/>
    </row>
    <row r="142" spans="1:4" ht="15">
      <c r="A142" s="15" t="s">
        <v>42</v>
      </c>
      <c r="B142" s="3" t="s">
        <v>41</v>
      </c>
      <c r="C142" s="17">
        <f>D142*12*B98</f>
        <v>79592.040000000008</v>
      </c>
      <c r="D142" s="13">
        <v>2.02</v>
      </c>
    </row>
    <row r="143" spans="1:4" ht="15">
      <c r="A143" s="15" t="s">
        <v>40</v>
      </c>
      <c r="B143" s="3"/>
      <c r="C143" s="14"/>
      <c r="D143" s="13"/>
    </row>
    <row r="144" spans="1:4" ht="15">
      <c r="A144" s="15"/>
      <c r="B144" s="3"/>
      <c r="C144" s="14"/>
      <c r="D144" s="13"/>
    </row>
    <row r="145" spans="1:4" ht="15">
      <c r="A145" s="18" t="s">
        <v>39</v>
      </c>
      <c r="B145" s="8" t="s">
        <v>38</v>
      </c>
      <c r="C145" s="17">
        <f>D145*12*B98</f>
        <v>11820.599999999999</v>
      </c>
      <c r="D145" s="16">
        <v>0.3</v>
      </c>
    </row>
    <row r="146" spans="1:4" ht="15">
      <c r="A146" s="15" t="s">
        <v>37</v>
      </c>
      <c r="B146" s="3"/>
      <c r="C146" s="14"/>
      <c r="D146" s="13"/>
    </row>
    <row r="147" spans="1:4" ht="15">
      <c r="A147" s="11"/>
      <c r="B147" s="20"/>
      <c r="C147" s="5"/>
      <c r="D147" s="19"/>
    </row>
    <row r="148" spans="1:4" ht="15">
      <c r="A148" s="15" t="s">
        <v>36</v>
      </c>
      <c r="B148" s="3" t="s">
        <v>142</v>
      </c>
      <c r="C148" s="17">
        <f>D148*12*B98</f>
        <v>3546.1800000000003</v>
      </c>
      <c r="D148" s="13">
        <v>0.09</v>
      </c>
    </row>
    <row r="149" spans="1:4" ht="15">
      <c r="A149" s="15" t="s">
        <v>35</v>
      </c>
      <c r="B149" s="3" t="s">
        <v>34</v>
      </c>
      <c r="C149" s="14"/>
      <c r="D149" s="13"/>
    </row>
    <row r="150" spans="1:4" ht="15">
      <c r="A150" s="15"/>
      <c r="B150" s="3"/>
      <c r="C150" s="14"/>
      <c r="D150" s="13"/>
    </row>
    <row r="151" spans="1:4" ht="15">
      <c r="A151" s="18" t="s">
        <v>33</v>
      </c>
      <c r="B151" s="8" t="s">
        <v>32</v>
      </c>
      <c r="C151" s="17">
        <f>D151*12*B98</f>
        <v>57920.94</v>
      </c>
      <c r="D151" s="16">
        <v>1.47</v>
      </c>
    </row>
    <row r="152" spans="1:4" ht="15">
      <c r="A152" s="15" t="s">
        <v>31</v>
      </c>
      <c r="B152" s="3"/>
      <c r="C152" s="14"/>
      <c r="D152" s="13"/>
    </row>
    <row r="153" spans="1:4" ht="15">
      <c r="A153" s="11"/>
      <c r="B153" s="20"/>
      <c r="C153" s="5"/>
      <c r="D153" s="19"/>
    </row>
    <row r="154" spans="1:4" ht="15">
      <c r="A154" s="15" t="s">
        <v>30</v>
      </c>
      <c r="B154" s="3" t="s">
        <v>29</v>
      </c>
      <c r="C154" s="17">
        <f>D154*12*B98</f>
        <v>46494.36</v>
      </c>
      <c r="D154" s="13">
        <v>1.18</v>
      </c>
    </row>
    <row r="155" spans="1:4" ht="15">
      <c r="A155" s="15" t="s">
        <v>28</v>
      </c>
      <c r="B155" s="3"/>
      <c r="C155" s="14"/>
      <c r="D155" s="13"/>
    </row>
    <row r="156" spans="1:4" ht="15">
      <c r="A156" s="15"/>
      <c r="B156" s="3"/>
      <c r="C156" s="14"/>
      <c r="D156" s="13"/>
    </row>
    <row r="157" spans="1:4" ht="15">
      <c r="A157" s="18" t="s">
        <v>27</v>
      </c>
      <c r="B157" s="8" t="s">
        <v>21</v>
      </c>
      <c r="C157" s="17">
        <f>D157*12*B98</f>
        <v>43342.200000000004</v>
      </c>
      <c r="D157" s="16">
        <v>1.1000000000000001</v>
      </c>
    </row>
    <row r="158" spans="1:4" ht="15">
      <c r="A158" s="15" t="s">
        <v>245</v>
      </c>
      <c r="B158" s="3"/>
      <c r="C158" s="14"/>
      <c r="D158" s="13"/>
    </row>
    <row r="159" spans="1:4" ht="15">
      <c r="A159" s="11"/>
      <c r="B159" s="20"/>
      <c r="C159" s="5"/>
      <c r="D159" s="19"/>
    </row>
    <row r="160" spans="1:4" ht="15">
      <c r="A160" s="15" t="s">
        <v>153</v>
      </c>
      <c r="B160" s="3" t="s">
        <v>19</v>
      </c>
      <c r="C160" s="17">
        <f>D160*12*B98</f>
        <v>53192.700000000012</v>
      </c>
      <c r="D160" s="13">
        <v>1.35</v>
      </c>
    </row>
    <row r="161" spans="1:4" ht="15">
      <c r="A161" s="15" t="s">
        <v>18</v>
      </c>
      <c r="B161" s="3" t="s">
        <v>17</v>
      </c>
      <c r="C161" s="14"/>
      <c r="D161" s="13"/>
    </row>
    <row r="162" spans="1:4" ht="15">
      <c r="A162" s="15" t="s">
        <v>16</v>
      </c>
      <c r="B162" s="3" t="s">
        <v>15</v>
      </c>
      <c r="C162" s="14"/>
      <c r="D162" s="13"/>
    </row>
    <row r="163" spans="1:4" ht="15">
      <c r="A163" s="15"/>
      <c r="B163" s="3" t="s">
        <v>14</v>
      </c>
      <c r="C163" s="14"/>
      <c r="D163" s="13"/>
    </row>
    <row r="164" spans="1:4" ht="15">
      <c r="A164" s="15"/>
      <c r="B164" s="3" t="s">
        <v>13</v>
      </c>
      <c r="C164" s="14"/>
      <c r="D164" s="13"/>
    </row>
    <row r="165" spans="1:4" ht="15">
      <c r="A165" s="15"/>
      <c r="B165" s="3" t="s">
        <v>12</v>
      </c>
      <c r="C165" s="14"/>
      <c r="D165" s="13"/>
    </row>
    <row r="166" spans="1:4" ht="15">
      <c r="A166" s="15"/>
      <c r="B166" s="3" t="s">
        <v>11</v>
      </c>
      <c r="C166" s="14"/>
      <c r="D166" s="13"/>
    </row>
    <row r="167" spans="1:4" ht="15">
      <c r="A167" s="15"/>
      <c r="B167" s="3" t="s">
        <v>10</v>
      </c>
      <c r="C167" s="14"/>
      <c r="D167" s="13"/>
    </row>
    <row r="168" spans="1:4" ht="15">
      <c r="A168" s="15"/>
      <c r="B168" s="3" t="s">
        <v>9</v>
      </c>
      <c r="C168" s="14"/>
      <c r="D168" s="13"/>
    </row>
    <row r="169" spans="1:4" ht="15">
      <c r="A169" s="15"/>
      <c r="B169" s="3" t="s">
        <v>8</v>
      </c>
      <c r="C169" s="14"/>
      <c r="D169" s="13"/>
    </row>
    <row r="170" spans="1:4" ht="15">
      <c r="A170" s="15"/>
      <c r="B170" s="3" t="s">
        <v>7</v>
      </c>
      <c r="C170" s="14"/>
      <c r="D170" s="13"/>
    </row>
    <row r="171" spans="1:4" ht="15">
      <c r="A171" s="15"/>
      <c r="B171" s="3" t="s">
        <v>6</v>
      </c>
      <c r="C171" s="14"/>
      <c r="D171" s="13"/>
    </row>
    <row r="172" spans="1:4" ht="15">
      <c r="A172" s="15"/>
      <c r="B172" s="3" t="s">
        <v>5</v>
      </c>
      <c r="C172" s="14"/>
      <c r="D172" s="13"/>
    </row>
    <row r="173" spans="1:4" ht="15">
      <c r="A173" s="15"/>
      <c r="B173" s="3" t="s">
        <v>4</v>
      </c>
      <c r="C173" s="14"/>
      <c r="D173" s="13"/>
    </row>
    <row r="174" spans="1:4" ht="15">
      <c r="A174" s="15"/>
      <c r="B174" s="3" t="s">
        <v>3</v>
      </c>
      <c r="C174" s="14"/>
      <c r="D174" s="13"/>
    </row>
    <row r="175" spans="1:4" ht="15">
      <c r="A175" s="15"/>
      <c r="B175" s="3" t="s">
        <v>2</v>
      </c>
      <c r="C175" s="14"/>
      <c r="D175" s="13"/>
    </row>
    <row r="176" spans="1:4" ht="15">
      <c r="A176" s="98" t="s">
        <v>146</v>
      </c>
      <c r="B176" s="39" t="s">
        <v>252</v>
      </c>
      <c r="C176" s="40">
        <v>24250.6</v>
      </c>
      <c r="D176" s="14">
        <v>0.62</v>
      </c>
    </row>
    <row r="177" spans="1:4" ht="15">
      <c r="A177" s="98"/>
      <c r="B177" s="39" t="s">
        <v>0</v>
      </c>
      <c r="C177" s="3" t="s">
        <v>0</v>
      </c>
      <c r="D177" s="14" t="s">
        <v>0</v>
      </c>
    </row>
    <row r="178" spans="1:4" ht="15">
      <c r="A178" s="9" t="s">
        <v>248</v>
      </c>
      <c r="B178" s="91"/>
      <c r="C178" s="153">
        <v>31200</v>
      </c>
      <c r="D178" s="7">
        <v>0.79</v>
      </c>
    </row>
    <row r="179" spans="1:4" ht="15">
      <c r="A179" s="6" t="s">
        <v>249</v>
      </c>
      <c r="B179" s="43"/>
      <c r="C179" s="20"/>
      <c r="D179" s="5"/>
    </row>
    <row r="180" spans="1:4" ht="15">
      <c r="A180" s="9" t="s">
        <v>250</v>
      </c>
      <c r="B180" s="91"/>
      <c r="C180" s="8">
        <v>301031.37</v>
      </c>
      <c r="D180" s="7">
        <v>7.64</v>
      </c>
    </row>
    <row r="181" spans="1:4" ht="15">
      <c r="A181" s="6" t="s">
        <v>251</v>
      </c>
      <c r="B181" s="5"/>
      <c r="C181" s="20"/>
      <c r="D181" s="5"/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3"/>
  <sheetViews>
    <sheetView topLeftCell="A88" workbookViewId="0">
      <selection activeCell="B53" sqref="B53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2" spans="1:4" ht="15">
      <c r="A2" s="1"/>
      <c r="B2" s="1"/>
      <c r="C2" s="1"/>
      <c r="D2" s="1"/>
    </row>
    <row r="3" spans="1:4" ht="15">
      <c r="A3" s="1" t="s">
        <v>98</v>
      </c>
      <c r="B3" s="1"/>
      <c r="C3" s="1"/>
      <c r="D3" s="1"/>
    </row>
    <row r="4" spans="1:4" ht="15">
      <c r="A4" s="1" t="s">
        <v>160</v>
      </c>
      <c r="B4" s="1"/>
      <c r="C4" s="1"/>
      <c r="D4" s="1"/>
    </row>
    <row r="5" spans="1:4" ht="15">
      <c r="A5" s="1"/>
      <c r="B5" s="1" t="s">
        <v>241</v>
      </c>
      <c r="C5" s="1"/>
      <c r="D5" s="1"/>
    </row>
    <row r="6" spans="1:4" ht="15">
      <c r="A6" s="1"/>
      <c r="B6" s="1"/>
      <c r="C6" s="1"/>
      <c r="D6" s="1"/>
    </row>
    <row r="7" spans="1:4" ht="15">
      <c r="A7" s="18" t="s">
        <v>97</v>
      </c>
      <c r="B7" s="27"/>
      <c r="C7" s="27"/>
      <c r="D7" s="31"/>
    </row>
    <row r="8" spans="1:4" ht="15">
      <c r="A8" s="15" t="s">
        <v>96</v>
      </c>
      <c r="B8" s="4">
        <v>3691.1</v>
      </c>
      <c r="C8" s="4"/>
      <c r="D8" s="29"/>
    </row>
    <row r="9" spans="1:4" ht="15">
      <c r="A9" s="18" t="s">
        <v>80</v>
      </c>
      <c r="B9" s="27" t="s">
        <v>95</v>
      </c>
      <c r="C9" s="27"/>
      <c r="D9" s="31"/>
    </row>
    <row r="10" spans="1:4" ht="15">
      <c r="A10" s="11" t="s">
        <v>94</v>
      </c>
      <c r="B10" s="25">
        <v>3691.1</v>
      </c>
      <c r="C10" s="25"/>
      <c r="D10" s="30"/>
    </row>
    <row r="11" spans="1:4" ht="15">
      <c r="A11" s="32" t="s">
        <v>99</v>
      </c>
      <c r="B11" s="152">
        <v>407</v>
      </c>
      <c r="C11" s="33"/>
      <c r="D11" s="34"/>
    </row>
    <row r="12" spans="1:4" ht="15">
      <c r="A12" s="15" t="s">
        <v>93</v>
      </c>
      <c r="B12" s="4">
        <v>0</v>
      </c>
      <c r="C12" s="4"/>
      <c r="D12" s="29"/>
    </row>
    <row r="13" spans="1:4" ht="15">
      <c r="A13" s="18"/>
      <c r="B13" s="27"/>
      <c r="C13" s="18"/>
      <c r="D13" s="21" t="s">
        <v>92</v>
      </c>
    </row>
    <row r="14" spans="1:4" ht="15">
      <c r="A14" s="15" t="s">
        <v>91</v>
      </c>
      <c r="B14" s="3" t="s">
        <v>90</v>
      </c>
      <c r="C14" s="14" t="s">
        <v>89</v>
      </c>
      <c r="D14" s="13" t="s">
        <v>88</v>
      </c>
    </row>
    <row r="15" spans="1:4" ht="15">
      <c r="A15" s="15" t="s">
        <v>87</v>
      </c>
      <c r="B15" s="4"/>
      <c r="C15" s="14" t="s">
        <v>84</v>
      </c>
      <c r="D15" s="13" t="s">
        <v>86</v>
      </c>
    </row>
    <row r="16" spans="1:4" ht="15">
      <c r="A16" s="15"/>
      <c r="B16" s="4"/>
      <c r="C16" s="15"/>
      <c r="D16" s="13" t="s">
        <v>85</v>
      </c>
    </row>
    <row r="17" spans="1:4" ht="15">
      <c r="A17" s="11"/>
      <c r="B17" s="25"/>
      <c r="C17" s="11"/>
      <c r="D17" s="19" t="s">
        <v>84</v>
      </c>
    </row>
    <row r="18" spans="1:4" ht="15">
      <c r="A18" s="35" t="s">
        <v>83</v>
      </c>
      <c r="B18" s="4"/>
      <c r="C18" s="36">
        <f>C20+C41+C45+C47+C50+C53+C56+C59+C62+C65+C68</f>
        <v>702933.08399999992</v>
      </c>
      <c r="D18" s="37">
        <f>D20+D41+D45+D47+D50+D53+D56+D59+D62+D65+D68</f>
        <v>15.87</v>
      </c>
    </row>
    <row r="19" spans="1:4" ht="15">
      <c r="A19" s="35" t="s">
        <v>82</v>
      </c>
      <c r="B19" s="4"/>
      <c r="C19" s="14"/>
      <c r="D19" s="13"/>
    </row>
    <row r="20" spans="1:4" ht="15">
      <c r="A20" s="18" t="s">
        <v>100</v>
      </c>
      <c r="B20" s="8" t="s">
        <v>101</v>
      </c>
      <c r="C20" s="17">
        <f>D20*12*B8</f>
        <v>151039.81200000001</v>
      </c>
      <c r="D20" s="16">
        <v>3.41</v>
      </c>
    </row>
    <row r="21" spans="1:4" ht="15">
      <c r="A21" s="15" t="s">
        <v>46</v>
      </c>
      <c r="B21" s="3" t="s">
        <v>102</v>
      </c>
      <c r="C21" s="14"/>
      <c r="D21" s="13"/>
    </row>
    <row r="22" spans="1:4" ht="15">
      <c r="A22" s="15" t="s">
        <v>103</v>
      </c>
      <c r="B22" s="3" t="s">
        <v>104</v>
      </c>
      <c r="C22" s="14"/>
      <c r="D22" s="13"/>
    </row>
    <row r="23" spans="1:4" ht="15">
      <c r="A23" s="15" t="s">
        <v>105</v>
      </c>
      <c r="B23" s="3" t="s">
        <v>106</v>
      </c>
      <c r="C23" s="14"/>
      <c r="D23" s="13"/>
    </row>
    <row r="24" spans="1:4" ht="15">
      <c r="A24" s="15" t="s">
        <v>107</v>
      </c>
      <c r="B24" s="3" t="s">
        <v>108</v>
      </c>
      <c r="C24" s="14"/>
      <c r="D24" s="13"/>
    </row>
    <row r="25" spans="1:4" ht="15">
      <c r="A25" s="15" t="s">
        <v>109</v>
      </c>
      <c r="B25" s="3" t="s">
        <v>110</v>
      </c>
      <c r="C25" s="14"/>
      <c r="D25" s="13"/>
    </row>
    <row r="26" spans="1:4" ht="15">
      <c r="A26" s="15" t="s">
        <v>111</v>
      </c>
      <c r="B26" s="3" t="s">
        <v>112</v>
      </c>
      <c r="C26" s="14"/>
      <c r="D26" s="13"/>
    </row>
    <row r="27" spans="1:4" ht="15">
      <c r="A27" s="15"/>
      <c r="B27" s="3" t="s">
        <v>113</v>
      </c>
      <c r="C27" s="14"/>
      <c r="D27" s="13"/>
    </row>
    <row r="28" spans="1:4" ht="15">
      <c r="A28" s="15"/>
      <c r="B28" s="3" t="s">
        <v>114</v>
      </c>
      <c r="C28" s="14"/>
      <c r="D28" s="13"/>
    </row>
    <row r="29" spans="1:4" ht="15">
      <c r="A29" s="15"/>
      <c r="B29" s="3" t="s">
        <v>115</v>
      </c>
      <c r="C29" s="14"/>
      <c r="D29" s="13"/>
    </row>
    <row r="30" spans="1:4" ht="15">
      <c r="A30" s="15"/>
      <c r="B30" s="3" t="s">
        <v>116</v>
      </c>
      <c r="C30" s="14"/>
      <c r="D30" s="13"/>
    </row>
    <row r="31" spans="1:4" ht="15">
      <c r="A31" s="15"/>
      <c r="B31" s="3" t="s">
        <v>117</v>
      </c>
      <c r="C31" s="14"/>
      <c r="D31" s="13"/>
    </row>
    <row r="32" spans="1:4" ht="15">
      <c r="A32" s="15"/>
      <c r="B32" s="3" t="s">
        <v>118</v>
      </c>
      <c r="C32" s="14"/>
      <c r="D32" s="13"/>
    </row>
    <row r="33" spans="1:4" ht="15">
      <c r="A33" s="15"/>
      <c r="B33" s="3" t="s">
        <v>119</v>
      </c>
      <c r="C33" s="14"/>
      <c r="D33" s="13"/>
    </row>
    <row r="34" spans="1:4" ht="15">
      <c r="A34" s="15"/>
      <c r="B34" s="3" t="s">
        <v>120</v>
      </c>
      <c r="C34" s="14"/>
      <c r="D34" s="13"/>
    </row>
    <row r="35" spans="1:4" ht="15">
      <c r="A35" s="15"/>
      <c r="B35" s="3" t="s">
        <v>121</v>
      </c>
      <c r="C35" s="14"/>
      <c r="D35" s="13"/>
    </row>
    <row r="36" spans="1:4" ht="15">
      <c r="A36" s="15"/>
      <c r="B36" s="3" t="s">
        <v>132</v>
      </c>
      <c r="C36" s="14"/>
      <c r="D36" s="13"/>
    </row>
    <row r="37" spans="1:4" ht="15">
      <c r="A37" s="15"/>
      <c r="B37" s="3" t="s">
        <v>159</v>
      </c>
      <c r="C37" s="14"/>
      <c r="D37" s="13"/>
    </row>
    <row r="38" spans="1:4" ht="15">
      <c r="A38" s="15"/>
      <c r="B38" s="3" t="s">
        <v>122</v>
      </c>
      <c r="C38" s="14"/>
      <c r="D38" s="13"/>
    </row>
    <row r="39" spans="1:4" ht="15">
      <c r="A39" s="15"/>
      <c r="B39" s="3" t="s">
        <v>123</v>
      </c>
      <c r="C39" s="14"/>
      <c r="D39" s="13"/>
    </row>
    <row r="40" spans="1:4" ht="15">
      <c r="A40" s="11"/>
      <c r="B40" s="25"/>
      <c r="C40" s="5"/>
      <c r="D40" s="19"/>
    </row>
    <row r="41" spans="1:4" ht="15">
      <c r="A41" s="15" t="s">
        <v>50</v>
      </c>
      <c r="B41" s="3" t="s">
        <v>49</v>
      </c>
      <c r="C41" s="23">
        <f>D41*12*B8</f>
        <v>36763.355999999992</v>
      </c>
      <c r="D41" s="22">
        <v>0.83</v>
      </c>
    </row>
    <row r="42" spans="1:4" ht="15">
      <c r="A42" s="15" t="s">
        <v>48</v>
      </c>
      <c r="B42" s="3" t="s">
        <v>47</v>
      </c>
      <c r="C42" s="14"/>
      <c r="D42" s="13" t="s">
        <v>0</v>
      </c>
    </row>
    <row r="43" spans="1:4" ht="15">
      <c r="A43" s="15" t="s">
        <v>46</v>
      </c>
      <c r="B43" s="3" t="s">
        <v>45</v>
      </c>
      <c r="C43" s="14"/>
      <c r="D43" s="13"/>
    </row>
    <row r="44" spans="1:4" ht="15">
      <c r="A44" s="15"/>
      <c r="B44" s="3"/>
      <c r="C44" s="14"/>
      <c r="D44" s="13"/>
    </row>
    <row r="45" spans="1:4" ht="15">
      <c r="A45" s="18" t="s">
        <v>44</v>
      </c>
      <c r="B45" s="8" t="s">
        <v>43</v>
      </c>
      <c r="C45" s="17">
        <f>D45*12*B8</f>
        <v>106303.67999999999</v>
      </c>
      <c r="D45" s="16">
        <v>2.4</v>
      </c>
    </row>
    <row r="46" spans="1:4" ht="15">
      <c r="A46" s="11"/>
      <c r="B46" s="20"/>
      <c r="C46" s="5"/>
      <c r="D46" s="19"/>
    </row>
    <row r="47" spans="1:4" ht="15">
      <c r="A47" s="15" t="s">
        <v>42</v>
      </c>
      <c r="B47" s="3" t="s">
        <v>41</v>
      </c>
      <c r="C47" s="23">
        <f>D47*12*B8</f>
        <v>92572.787999999986</v>
      </c>
      <c r="D47" s="13">
        <v>2.09</v>
      </c>
    </row>
    <row r="48" spans="1:4" ht="15">
      <c r="A48" s="15" t="s">
        <v>40</v>
      </c>
      <c r="B48" s="3"/>
      <c r="C48" s="14"/>
      <c r="D48" s="13"/>
    </row>
    <row r="49" spans="1:4" ht="15">
      <c r="A49" s="15"/>
      <c r="B49" s="3"/>
      <c r="C49" s="14"/>
      <c r="D49" s="13"/>
    </row>
    <row r="50" spans="1:4" ht="15">
      <c r="A50" s="18" t="s">
        <v>39</v>
      </c>
      <c r="B50" s="8" t="s">
        <v>38</v>
      </c>
      <c r="C50" s="17">
        <f>D50*12*B8</f>
        <v>12845.027999999998</v>
      </c>
      <c r="D50" s="16">
        <v>0.28999999999999998</v>
      </c>
    </row>
    <row r="51" spans="1:4" ht="15">
      <c r="A51" s="15" t="s">
        <v>37</v>
      </c>
      <c r="B51" s="3"/>
      <c r="C51" s="14"/>
      <c r="D51" s="13"/>
    </row>
    <row r="52" spans="1:4" ht="15">
      <c r="A52" s="11"/>
      <c r="B52" s="20"/>
      <c r="C52" s="5"/>
      <c r="D52" s="19"/>
    </row>
    <row r="53" spans="1:4" ht="15">
      <c r="A53" s="15" t="s">
        <v>36</v>
      </c>
      <c r="B53" s="3" t="s">
        <v>124</v>
      </c>
      <c r="C53" s="23">
        <f>D53*12*B8</f>
        <v>3543.4559999999997</v>
      </c>
      <c r="D53" s="13">
        <v>0.08</v>
      </c>
    </row>
    <row r="54" spans="1:4" ht="15">
      <c r="A54" s="15" t="s">
        <v>35</v>
      </c>
      <c r="B54" s="3" t="s">
        <v>34</v>
      </c>
      <c r="C54" s="14"/>
      <c r="D54" s="13"/>
    </row>
    <row r="55" spans="1:4" ht="15">
      <c r="A55" s="15"/>
      <c r="B55" s="3"/>
      <c r="C55" s="14"/>
      <c r="D55" s="13"/>
    </row>
    <row r="56" spans="1:4" ht="15">
      <c r="A56" s="18" t="s">
        <v>33</v>
      </c>
      <c r="B56" s="8" t="s">
        <v>32</v>
      </c>
      <c r="C56" s="17">
        <f>D56*12*B8</f>
        <v>24361.260000000002</v>
      </c>
      <c r="D56" s="16">
        <v>0.55000000000000004</v>
      </c>
    </row>
    <row r="57" spans="1:4" ht="15">
      <c r="A57" s="15" t="s">
        <v>31</v>
      </c>
      <c r="B57" s="3"/>
      <c r="C57" s="14"/>
      <c r="D57" s="13"/>
    </row>
    <row r="58" spans="1:4" ht="15">
      <c r="A58" s="11"/>
      <c r="B58" s="20"/>
      <c r="C58" s="5"/>
      <c r="D58" s="19"/>
    </row>
    <row r="59" spans="1:4" ht="15">
      <c r="A59" s="15" t="s">
        <v>30</v>
      </c>
      <c r="B59" s="3" t="s">
        <v>29</v>
      </c>
      <c r="C59" s="23">
        <f>D59*12*B8</f>
        <v>56695.295999999995</v>
      </c>
      <c r="D59" s="22">
        <v>1.28</v>
      </c>
    </row>
    <row r="60" spans="1:4" ht="15">
      <c r="A60" s="15" t="s">
        <v>28</v>
      </c>
      <c r="B60" s="3"/>
      <c r="C60" s="14"/>
      <c r="D60" s="13"/>
    </row>
    <row r="61" spans="1:4" ht="15">
      <c r="A61" s="15"/>
      <c r="B61" s="3"/>
      <c r="C61" s="14"/>
      <c r="D61" s="13"/>
    </row>
    <row r="62" spans="1:4" ht="15">
      <c r="A62" s="18" t="s">
        <v>27</v>
      </c>
      <c r="B62" s="8" t="s">
        <v>26</v>
      </c>
      <c r="C62" s="17">
        <f>D62*12*B8</f>
        <v>110733</v>
      </c>
      <c r="D62" s="16">
        <v>2.5</v>
      </c>
    </row>
    <row r="63" spans="1:4" ht="15">
      <c r="A63" s="15" t="s">
        <v>25</v>
      </c>
      <c r="B63" s="3"/>
      <c r="C63" s="14"/>
      <c r="D63" s="13"/>
    </row>
    <row r="64" spans="1:4" ht="15">
      <c r="A64" s="11"/>
      <c r="B64" s="20"/>
      <c r="C64" s="5"/>
      <c r="D64" s="19"/>
    </row>
    <row r="65" spans="1:4" ht="15">
      <c r="A65" s="15" t="s">
        <v>24</v>
      </c>
      <c r="B65" s="3" t="s">
        <v>23</v>
      </c>
      <c r="C65" s="23">
        <f>D65*12*B8</f>
        <v>44293.2</v>
      </c>
      <c r="D65" s="22">
        <v>1</v>
      </c>
    </row>
    <row r="66" spans="1:4" ht="15">
      <c r="A66" s="15" t="s">
        <v>22</v>
      </c>
      <c r="B66" s="3"/>
      <c r="C66" s="14"/>
      <c r="D66" s="13"/>
    </row>
    <row r="67" spans="1:4" ht="15">
      <c r="A67" s="15"/>
      <c r="B67" s="3"/>
      <c r="C67" s="14"/>
      <c r="D67" s="13"/>
    </row>
    <row r="68" spans="1:4" ht="15">
      <c r="A68" s="18" t="s">
        <v>125</v>
      </c>
      <c r="B68" s="8" t="s">
        <v>19</v>
      </c>
      <c r="C68" s="17">
        <f>D68*12*B8</f>
        <v>63782.208000000006</v>
      </c>
      <c r="D68" s="16">
        <v>1.44</v>
      </c>
    </row>
    <row r="69" spans="1:4" ht="15">
      <c r="A69" s="15" t="s">
        <v>18</v>
      </c>
      <c r="B69" s="3" t="s">
        <v>17</v>
      </c>
      <c r="C69" s="14"/>
      <c r="D69" s="13"/>
    </row>
    <row r="70" spans="1:4" ht="15">
      <c r="A70" s="15" t="s">
        <v>16</v>
      </c>
      <c r="B70" s="3" t="s">
        <v>15</v>
      </c>
      <c r="C70" s="14"/>
      <c r="D70" s="13"/>
    </row>
    <row r="71" spans="1:4" ht="15">
      <c r="A71" s="15"/>
      <c r="B71" s="3" t="s">
        <v>14</v>
      </c>
      <c r="C71" s="14"/>
      <c r="D71" s="13"/>
    </row>
    <row r="72" spans="1:4" ht="15">
      <c r="A72" s="15"/>
      <c r="B72" s="3" t="s">
        <v>13</v>
      </c>
      <c r="C72" s="14"/>
      <c r="D72" s="13"/>
    </row>
    <row r="73" spans="1:4" ht="15">
      <c r="A73" s="15"/>
      <c r="B73" s="3" t="s">
        <v>12</v>
      </c>
      <c r="C73" s="14"/>
      <c r="D73" s="13"/>
    </row>
    <row r="74" spans="1:4" ht="15">
      <c r="A74" s="15"/>
      <c r="B74" s="3" t="s">
        <v>11</v>
      </c>
      <c r="C74" s="14"/>
      <c r="D74" s="13"/>
    </row>
    <row r="75" spans="1:4" ht="15">
      <c r="A75" s="15"/>
      <c r="B75" s="3" t="s">
        <v>10</v>
      </c>
      <c r="C75" s="14"/>
      <c r="D75" s="13"/>
    </row>
    <row r="76" spans="1:4" ht="15">
      <c r="A76" s="15"/>
      <c r="B76" s="3" t="s">
        <v>9</v>
      </c>
      <c r="C76" s="14"/>
      <c r="D76" s="13"/>
    </row>
    <row r="77" spans="1:4" ht="15">
      <c r="A77" s="15"/>
      <c r="B77" s="3" t="s">
        <v>8</v>
      </c>
      <c r="C77" s="14"/>
      <c r="D77" s="13"/>
    </row>
    <row r="78" spans="1:4" ht="15">
      <c r="A78" s="15"/>
      <c r="B78" s="3" t="s">
        <v>7</v>
      </c>
      <c r="C78" s="14"/>
      <c r="D78" s="13"/>
    </row>
    <row r="79" spans="1:4" ht="15">
      <c r="A79" s="15"/>
      <c r="B79" s="3" t="s">
        <v>6</v>
      </c>
      <c r="C79" s="14"/>
      <c r="D79" s="13"/>
    </row>
    <row r="80" spans="1:4" ht="15">
      <c r="A80" s="15"/>
      <c r="B80" s="3" t="s">
        <v>5</v>
      </c>
      <c r="C80" s="14"/>
      <c r="D80" s="13"/>
    </row>
    <row r="81" spans="1:4" ht="15">
      <c r="A81" s="15"/>
      <c r="B81" s="3" t="s">
        <v>4</v>
      </c>
      <c r="C81" s="14"/>
      <c r="D81" s="13"/>
    </row>
    <row r="82" spans="1:4" ht="15">
      <c r="A82" s="15"/>
      <c r="B82" s="3" t="s">
        <v>3</v>
      </c>
      <c r="C82" s="14"/>
      <c r="D82" s="13"/>
    </row>
    <row r="83" spans="1:4" ht="15">
      <c r="A83" s="11"/>
      <c r="B83" s="20" t="s">
        <v>2</v>
      </c>
      <c r="C83" s="5"/>
      <c r="D83" s="19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9"/>
  <sheetViews>
    <sheetView topLeftCell="A93" workbookViewId="0">
      <selection activeCell="D102" sqref="D102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2" spans="1:4" ht="15">
      <c r="A2" s="1"/>
      <c r="B2" s="1"/>
      <c r="C2" s="1"/>
      <c r="D2" s="1"/>
    </row>
    <row r="3" spans="1:4" ht="15">
      <c r="A3" s="1" t="s">
        <v>98</v>
      </c>
      <c r="B3" s="1"/>
      <c r="C3" s="1"/>
      <c r="D3" s="1"/>
    </row>
    <row r="4" spans="1:4" ht="15">
      <c r="A4" s="1" t="s">
        <v>188</v>
      </c>
      <c r="B4" s="1"/>
      <c r="C4" s="1"/>
      <c r="D4" s="1"/>
    </row>
    <row r="5" spans="1:4" ht="15">
      <c r="A5" s="1"/>
      <c r="B5" s="1" t="s">
        <v>238</v>
      </c>
      <c r="C5" s="1"/>
      <c r="D5" s="1"/>
    </row>
    <row r="6" spans="1:4" ht="15">
      <c r="A6" s="1"/>
      <c r="B6" s="1"/>
      <c r="C6" s="1"/>
      <c r="D6" s="1"/>
    </row>
    <row r="7" spans="1:4" ht="15">
      <c r="A7" s="46" t="s">
        <v>97</v>
      </c>
      <c r="B7" s="47"/>
      <c r="C7" s="48"/>
      <c r="D7" s="49"/>
    </row>
    <row r="8" spans="1:4" ht="15">
      <c r="A8" s="50" t="s">
        <v>96</v>
      </c>
      <c r="B8" s="51">
        <v>16131.6</v>
      </c>
      <c r="C8" s="4"/>
      <c r="D8" s="52"/>
    </row>
    <row r="9" spans="1:4" ht="15">
      <c r="A9" s="46" t="s">
        <v>80</v>
      </c>
      <c r="B9" s="47" t="s">
        <v>95</v>
      </c>
      <c r="C9" s="48"/>
      <c r="D9" s="49"/>
    </row>
    <row r="10" spans="1:4" ht="15">
      <c r="A10" s="53" t="s">
        <v>94</v>
      </c>
      <c r="B10" s="54">
        <v>16131.6</v>
      </c>
      <c r="C10" s="55"/>
      <c r="D10" s="56"/>
    </row>
    <row r="11" spans="1:4" ht="15">
      <c r="A11" s="53" t="s">
        <v>93</v>
      </c>
      <c r="B11" s="54">
        <v>0</v>
      </c>
      <c r="C11" s="55"/>
      <c r="D11" s="56"/>
    </row>
    <row r="12" spans="1:4" ht="15">
      <c r="A12" s="46"/>
      <c r="B12" s="46"/>
      <c r="C12" s="46"/>
      <c r="D12" s="57" t="s">
        <v>92</v>
      </c>
    </row>
    <row r="13" spans="1:4" ht="15">
      <c r="A13" s="50" t="s">
        <v>91</v>
      </c>
      <c r="B13" s="58" t="s">
        <v>90</v>
      </c>
      <c r="C13" s="58" t="s">
        <v>89</v>
      </c>
      <c r="D13" s="58" t="s">
        <v>88</v>
      </c>
    </row>
    <row r="14" spans="1:4" ht="15">
      <c r="A14" s="50" t="s">
        <v>87</v>
      </c>
      <c r="B14" s="50"/>
      <c r="C14" s="58" t="s">
        <v>84</v>
      </c>
      <c r="D14" s="58" t="s">
        <v>86</v>
      </c>
    </row>
    <row r="15" spans="1:4" ht="15">
      <c r="A15" s="50"/>
      <c r="B15" s="50"/>
      <c r="C15" s="50"/>
      <c r="D15" s="58" t="s">
        <v>85</v>
      </c>
    </row>
    <row r="16" spans="1:4" ht="15">
      <c r="A16" s="53"/>
      <c r="B16" s="53"/>
      <c r="C16" s="53"/>
      <c r="D16" s="59" t="s">
        <v>84</v>
      </c>
    </row>
    <row r="17" spans="1:4" ht="15">
      <c r="A17" s="60" t="s">
        <v>83</v>
      </c>
      <c r="B17" s="46"/>
      <c r="C17" s="61">
        <f>C19+C41+C45+C47+C50+C53+C56+C59+C62+C65+C68</f>
        <v>3195992.5920000002</v>
      </c>
      <c r="D17" s="62">
        <f>D19+D41+D45+D47+D50+D53+D56+D59+D62+D65+D68</f>
        <v>16.510000000000002</v>
      </c>
    </row>
    <row r="18" spans="1:4" ht="15">
      <c r="A18" s="63" t="s">
        <v>82</v>
      </c>
      <c r="B18" s="53"/>
      <c r="C18" s="59"/>
      <c r="D18" s="59"/>
    </row>
    <row r="19" spans="1:4" ht="15">
      <c r="A19" s="50" t="s">
        <v>100</v>
      </c>
      <c r="B19" s="58" t="s">
        <v>101</v>
      </c>
      <c r="C19" s="64">
        <f>D19*12*B8</f>
        <v>1055006.6400000001</v>
      </c>
      <c r="D19" s="106">
        <v>5.45</v>
      </c>
    </row>
    <row r="20" spans="1:4" ht="15">
      <c r="A20" s="50" t="s">
        <v>46</v>
      </c>
      <c r="B20" s="58" t="s">
        <v>102</v>
      </c>
      <c r="C20" s="58"/>
      <c r="D20" s="58"/>
    </row>
    <row r="21" spans="1:4" ht="15">
      <c r="A21" s="50" t="s">
        <v>103</v>
      </c>
      <c r="B21" s="58" t="s">
        <v>104</v>
      </c>
      <c r="C21" s="58"/>
      <c r="D21" s="58"/>
    </row>
    <row r="22" spans="1:4" ht="15">
      <c r="A22" s="50" t="s">
        <v>105</v>
      </c>
      <c r="B22" s="58" t="s">
        <v>106</v>
      </c>
      <c r="C22" s="58"/>
      <c r="D22" s="58"/>
    </row>
    <row r="23" spans="1:4" ht="15">
      <c r="A23" s="50" t="s">
        <v>107</v>
      </c>
      <c r="B23" s="58" t="s">
        <v>108</v>
      </c>
      <c r="C23" s="58"/>
      <c r="D23" s="58"/>
    </row>
    <row r="24" spans="1:4" ht="15">
      <c r="A24" s="50" t="s">
        <v>109</v>
      </c>
      <c r="B24" s="58" t="s">
        <v>110</v>
      </c>
      <c r="C24" s="58"/>
      <c r="D24" s="58"/>
    </row>
    <row r="25" spans="1:4" ht="15">
      <c r="A25" s="50" t="s">
        <v>111</v>
      </c>
      <c r="B25" s="58" t="s">
        <v>112</v>
      </c>
      <c r="C25" s="58"/>
      <c r="D25" s="58"/>
    </row>
    <row r="26" spans="1:4" ht="15">
      <c r="A26" s="50"/>
      <c r="B26" s="58" t="s">
        <v>113</v>
      </c>
      <c r="C26" s="58"/>
      <c r="D26" s="58"/>
    </row>
    <row r="27" spans="1:4" ht="15">
      <c r="A27" s="50"/>
      <c r="B27" s="58" t="s">
        <v>114</v>
      </c>
      <c r="C27" s="58"/>
      <c r="D27" s="58"/>
    </row>
    <row r="28" spans="1:4" ht="15">
      <c r="A28" s="50"/>
      <c r="B28" s="58" t="s">
        <v>115</v>
      </c>
      <c r="C28" s="58"/>
      <c r="D28" s="58"/>
    </row>
    <row r="29" spans="1:4" ht="15">
      <c r="A29" s="50"/>
      <c r="B29" s="58" t="s">
        <v>116</v>
      </c>
      <c r="C29" s="58"/>
      <c r="D29" s="58"/>
    </row>
    <row r="30" spans="1:4" ht="15">
      <c r="A30" s="50"/>
      <c r="B30" s="58" t="s">
        <v>117</v>
      </c>
      <c r="C30" s="58"/>
      <c r="D30" s="58"/>
    </row>
    <row r="31" spans="1:4" ht="15">
      <c r="A31" s="50"/>
      <c r="B31" s="58" t="s">
        <v>145</v>
      </c>
      <c r="C31" s="58"/>
      <c r="D31" s="58"/>
    </row>
    <row r="32" spans="1:4" ht="15">
      <c r="A32" s="50"/>
      <c r="B32" s="58" t="s">
        <v>119</v>
      </c>
      <c r="C32" s="58"/>
      <c r="D32" s="58"/>
    </row>
    <row r="33" spans="1:4" ht="15">
      <c r="A33" s="50"/>
      <c r="B33" s="58" t="s">
        <v>120</v>
      </c>
      <c r="C33" s="58"/>
      <c r="D33" s="58"/>
    </row>
    <row r="34" spans="1:4" ht="15">
      <c r="A34" s="50"/>
      <c r="B34" s="58" t="s">
        <v>121</v>
      </c>
      <c r="C34" s="58"/>
      <c r="D34" s="58"/>
    </row>
    <row r="35" spans="1:4" ht="15">
      <c r="A35" s="50"/>
      <c r="B35" s="58" t="s">
        <v>132</v>
      </c>
      <c r="C35" s="58"/>
      <c r="D35" s="58"/>
    </row>
    <row r="36" spans="1:4" ht="15">
      <c r="A36" s="50"/>
      <c r="B36" s="58" t="s">
        <v>159</v>
      </c>
      <c r="C36" s="58"/>
      <c r="D36" s="58"/>
    </row>
    <row r="37" spans="1:4" ht="15">
      <c r="A37" s="50"/>
      <c r="B37" s="58" t="s">
        <v>239</v>
      </c>
      <c r="C37" s="58"/>
      <c r="D37" s="58"/>
    </row>
    <row r="38" spans="1:4" ht="15">
      <c r="A38" s="50"/>
      <c r="B38" s="58" t="s">
        <v>240</v>
      </c>
      <c r="C38" s="58"/>
      <c r="D38" s="58"/>
    </row>
    <row r="39" spans="1:4" ht="15">
      <c r="A39" s="50"/>
      <c r="B39" s="58" t="s">
        <v>95</v>
      </c>
      <c r="C39" s="58"/>
      <c r="D39" s="58"/>
    </row>
    <row r="40" spans="1:4" ht="15">
      <c r="A40" s="53"/>
      <c r="B40" s="53"/>
      <c r="C40" s="59"/>
      <c r="D40" s="59"/>
    </row>
    <row r="41" spans="1:4" ht="15">
      <c r="A41" s="46" t="s">
        <v>50</v>
      </c>
      <c r="B41" s="57" t="s">
        <v>49</v>
      </c>
      <c r="C41" s="65">
        <f>D41*12*B8</f>
        <v>203258.16000000003</v>
      </c>
      <c r="D41" s="66">
        <v>1.05</v>
      </c>
    </row>
    <row r="42" spans="1:4" ht="15">
      <c r="A42" s="50" t="s">
        <v>48</v>
      </c>
      <c r="B42" s="58" t="s">
        <v>47</v>
      </c>
      <c r="C42" s="58"/>
      <c r="D42" s="58" t="s">
        <v>0</v>
      </c>
    </row>
    <row r="43" spans="1:4" ht="15">
      <c r="A43" s="50" t="s">
        <v>46</v>
      </c>
      <c r="B43" s="58" t="s">
        <v>45</v>
      </c>
      <c r="C43" s="58"/>
      <c r="D43" s="58"/>
    </row>
    <row r="44" spans="1:4" ht="15">
      <c r="A44" s="53"/>
      <c r="B44" s="59"/>
      <c r="C44" s="59"/>
      <c r="D44" s="59"/>
    </row>
    <row r="45" spans="1:4" ht="15">
      <c r="A45" s="46" t="s">
        <v>44</v>
      </c>
      <c r="B45" s="57" t="s">
        <v>43</v>
      </c>
      <c r="C45" s="65">
        <f>D45*12*B8</f>
        <v>222616.08</v>
      </c>
      <c r="D45" s="57">
        <v>1.1499999999999999</v>
      </c>
    </row>
    <row r="46" spans="1:4" ht="15">
      <c r="A46" s="53"/>
      <c r="B46" s="59"/>
      <c r="C46" s="59"/>
      <c r="D46" s="59"/>
    </row>
    <row r="47" spans="1:4" ht="15">
      <c r="A47" s="46" t="s">
        <v>42</v>
      </c>
      <c r="B47" s="57" t="s">
        <v>41</v>
      </c>
      <c r="C47" s="65">
        <f>D47*12*B8</f>
        <v>271010.87999999995</v>
      </c>
      <c r="D47" s="66">
        <v>1.4</v>
      </c>
    </row>
    <row r="48" spans="1:4" ht="15">
      <c r="A48" s="50" t="s">
        <v>40</v>
      </c>
      <c r="B48" s="58"/>
      <c r="C48" s="58"/>
      <c r="D48" s="58"/>
    </row>
    <row r="49" spans="1:4" ht="15">
      <c r="A49" s="53"/>
      <c r="B49" s="59"/>
      <c r="C49" s="59"/>
      <c r="D49" s="59"/>
    </row>
    <row r="50" spans="1:4" ht="15">
      <c r="A50" s="46" t="s">
        <v>39</v>
      </c>
      <c r="B50" s="57" t="s">
        <v>38</v>
      </c>
      <c r="C50" s="65">
        <f>D50*12*B8</f>
        <v>121954.89600000001</v>
      </c>
      <c r="D50" s="57">
        <v>0.63</v>
      </c>
    </row>
    <row r="51" spans="1:4" ht="15">
      <c r="A51" s="50" t="s">
        <v>37</v>
      </c>
      <c r="B51" s="58"/>
      <c r="C51" s="58"/>
      <c r="D51" s="58"/>
    </row>
    <row r="52" spans="1:4" ht="15">
      <c r="A52" s="53"/>
      <c r="B52" s="59"/>
      <c r="C52" s="59"/>
      <c r="D52" s="59"/>
    </row>
    <row r="53" spans="1:4" ht="15">
      <c r="A53" s="46" t="s">
        <v>36</v>
      </c>
      <c r="B53" s="57" t="s">
        <v>142</v>
      </c>
      <c r="C53" s="65">
        <f>D53*12*B8</f>
        <v>40651.631999999998</v>
      </c>
      <c r="D53" s="57">
        <v>0.21</v>
      </c>
    </row>
    <row r="54" spans="1:4" ht="15">
      <c r="A54" s="50" t="s">
        <v>35</v>
      </c>
      <c r="B54" s="58" t="s">
        <v>34</v>
      </c>
      <c r="C54" s="58"/>
      <c r="D54" s="58"/>
    </row>
    <row r="55" spans="1:4" ht="15">
      <c r="A55" s="53"/>
      <c r="B55" s="59"/>
      <c r="C55" s="59"/>
      <c r="D55" s="59"/>
    </row>
    <row r="56" spans="1:4" ht="15">
      <c r="A56" s="46" t="s">
        <v>33</v>
      </c>
      <c r="B56" s="57" t="s">
        <v>32</v>
      </c>
      <c r="C56" s="65">
        <f>D56*12*B8</f>
        <v>104532.76800000001</v>
      </c>
      <c r="D56" s="66">
        <v>0.54</v>
      </c>
    </row>
    <row r="57" spans="1:4" ht="15">
      <c r="A57" s="50" t="s">
        <v>31</v>
      </c>
      <c r="B57" s="58"/>
      <c r="C57" s="58"/>
      <c r="D57" s="58"/>
    </row>
    <row r="58" spans="1:4" ht="15">
      <c r="A58" s="53"/>
      <c r="B58" s="59"/>
      <c r="C58" s="59"/>
      <c r="D58" s="59"/>
    </row>
    <row r="59" spans="1:4" ht="15">
      <c r="A59" s="46" t="s">
        <v>30</v>
      </c>
      <c r="B59" s="57" t="s">
        <v>29</v>
      </c>
      <c r="C59" s="65">
        <f>D59*12*B8</f>
        <v>247781.37599999999</v>
      </c>
      <c r="D59" s="57">
        <v>1.28</v>
      </c>
    </row>
    <row r="60" spans="1:4" ht="15">
      <c r="A60" s="50" t="s">
        <v>28</v>
      </c>
      <c r="B60" s="58"/>
      <c r="C60" s="58"/>
      <c r="D60" s="58"/>
    </row>
    <row r="61" spans="1:4" ht="15">
      <c r="A61" s="50"/>
      <c r="B61" s="58"/>
      <c r="C61" s="58"/>
      <c r="D61" s="58"/>
    </row>
    <row r="62" spans="1:4" ht="15">
      <c r="A62" s="46" t="s">
        <v>27</v>
      </c>
      <c r="B62" s="57" t="s">
        <v>26</v>
      </c>
      <c r="C62" s="65">
        <f>D62*12*B8</f>
        <v>445232.16</v>
      </c>
      <c r="D62" s="66">
        <v>2.2999999999999998</v>
      </c>
    </row>
    <row r="63" spans="1:4" ht="15">
      <c r="A63" s="50" t="s">
        <v>25</v>
      </c>
      <c r="B63" s="58"/>
      <c r="C63" s="58"/>
      <c r="D63" s="58"/>
    </row>
    <row r="64" spans="1:4" ht="15">
      <c r="A64" s="54"/>
      <c r="B64" s="59"/>
      <c r="C64" s="151"/>
      <c r="D64" s="59"/>
    </row>
    <row r="65" spans="1:4" ht="15">
      <c r="A65" s="46" t="s">
        <v>24</v>
      </c>
      <c r="B65" s="57" t="s">
        <v>23</v>
      </c>
      <c r="C65" s="65">
        <f>D65*12*B8</f>
        <v>193579.2</v>
      </c>
      <c r="D65" s="66">
        <v>1</v>
      </c>
    </row>
    <row r="66" spans="1:4" ht="15">
      <c r="A66" s="50" t="s">
        <v>22</v>
      </c>
      <c r="B66" s="58"/>
      <c r="C66" s="58"/>
      <c r="D66" s="58"/>
    </row>
    <row r="67" spans="1:4" ht="15">
      <c r="A67" s="53"/>
      <c r="B67" s="59"/>
      <c r="C67" s="59"/>
      <c r="D67" s="59"/>
    </row>
    <row r="68" spans="1:4" ht="15">
      <c r="A68" s="50" t="s">
        <v>125</v>
      </c>
      <c r="B68" s="58" t="s">
        <v>19</v>
      </c>
      <c r="C68" s="64">
        <f>D68*12*B8</f>
        <v>290368.8</v>
      </c>
      <c r="D68" s="106">
        <v>1.5</v>
      </c>
    </row>
    <row r="69" spans="1:4" ht="15">
      <c r="A69" s="50" t="s">
        <v>18</v>
      </c>
      <c r="B69" s="58" t="s">
        <v>17</v>
      </c>
      <c r="C69" s="58"/>
      <c r="D69" s="58"/>
    </row>
    <row r="70" spans="1:4" ht="15">
      <c r="A70" s="50" t="s">
        <v>16</v>
      </c>
      <c r="B70" s="58" t="s">
        <v>15</v>
      </c>
      <c r="C70" s="58"/>
      <c r="D70" s="58"/>
    </row>
    <row r="71" spans="1:4" ht="15">
      <c r="A71" s="50"/>
      <c r="B71" s="58" t="s">
        <v>14</v>
      </c>
      <c r="C71" s="58"/>
      <c r="D71" s="58"/>
    </row>
    <row r="72" spans="1:4" ht="15">
      <c r="A72" s="50"/>
      <c r="B72" s="58" t="s">
        <v>13</v>
      </c>
      <c r="C72" s="58"/>
      <c r="D72" s="58"/>
    </row>
    <row r="73" spans="1:4" ht="15">
      <c r="A73" s="50"/>
      <c r="B73" s="58" t="s">
        <v>12</v>
      </c>
      <c r="C73" s="58"/>
      <c r="D73" s="58"/>
    </row>
    <row r="74" spans="1:4" ht="15">
      <c r="A74" s="50"/>
      <c r="B74" s="58" t="s">
        <v>11</v>
      </c>
      <c r="C74" s="58"/>
      <c r="D74" s="58"/>
    </row>
    <row r="75" spans="1:4" ht="15">
      <c r="A75" s="50"/>
      <c r="B75" s="58" t="s">
        <v>10</v>
      </c>
      <c r="C75" s="58"/>
      <c r="D75" s="58"/>
    </row>
    <row r="76" spans="1:4" ht="15">
      <c r="A76" s="50"/>
      <c r="B76" s="58" t="s">
        <v>9</v>
      </c>
      <c r="C76" s="58"/>
      <c r="D76" s="58"/>
    </row>
    <row r="77" spans="1:4" ht="15">
      <c r="A77" s="50"/>
      <c r="B77" s="58" t="s">
        <v>8</v>
      </c>
      <c r="C77" s="58"/>
      <c r="D77" s="58"/>
    </row>
    <row r="78" spans="1:4" ht="15">
      <c r="A78" s="50"/>
      <c r="B78" s="58" t="s">
        <v>7</v>
      </c>
      <c r="C78" s="58"/>
      <c r="D78" s="58"/>
    </row>
    <row r="79" spans="1:4" ht="15">
      <c r="A79" s="50"/>
      <c r="B79" s="58" t="s">
        <v>6</v>
      </c>
      <c r="C79" s="58"/>
      <c r="D79" s="58"/>
    </row>
    <row r="80" spans="1:4" ht="15">
      <c r="A80" s="50"/>
      <c r="B80" s="58" t="s">
        <v>5</v>
      </c>
      <c r="C80" s="58"/>
      <c r="D80" s="58"/>
    </row>
    <row r="81" spans="1:4" ht="15">
      <c r="A81" s="50"/>
      <c r="B81" s="58" t="s">
        <v>4</v>
      </c>
      <c r="C81" s="58"/>
      <c r="D81" s="58"/>
    </row>
    <row r="82" spans="1:4" ht="15">
      <c r="A82" s="50"/>
      <c r="B82" s="58" t="s">
        <v>3</v>
      </c>
      <c r="C82" s="58"/>
      <c r="D82" s="58"/>
    </row>
    <row r="83" spans="1:4" ht="15">
      <c r="A83" s="53"/>
      <c r="B83" s="59" t="s">
        <v>2</v>
      </c>
      <c r="C83" s="59"/>
      <c r="D83" s="59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 t="s">
        <v>98</v>
      </c>
      <c r="B87" s="1"/>
      <c r="C87" s="1"/>
      <c r="D87" s="1"/>
    </row>
    <row r="88" spans="1:4" ht="15">
      <c r="A88" s="1" t="s">
        <v>269</v>
      </c>
      <c r="B88" s="1"/>
      <c r="C88" s="1"/>
      <c r="D88" s="1"/>
    </row>
    <row r="89" spans="1:4" ht="15">
      <c r="A89" s="1"/>
      <c r="B89" s="1" t="s">
        <v>238</v>
      </c>
      <c r="C89" s="1"/>
      <c r="D89" s="1"/>
    </row>
    <row r="90" spans="1:4" ht="15">
      <c r="A90" s="1"/>
      <c r="B90" s="1"/>
      <c r="C90" s="1"/>
      <c r="D90" s="1"/>
    </row>
    <row r="91" spans="1:4" ht="15">
      <c r="A91" s="46" t="s">
        <v>97</v>
      </c>
      <c r="B91" s="47"/>
      <c r="C91" s="48"/>
      <c r="D91" s="49"/>
    </row>
    <row r="92" spans="1:4" ht="15">
      <c r="A92" s="50" t="s">
        <v>96</v>
      </c>
      <c r="B92" s="51">
        <v>16131.6</v>
      </c>
      <c r="C92" s="4"/>
      <c r="D92" s="52"/>
    </row>
    <row r="93" spans="1:4" ht="15">
      <c r="A93" s="46" t="s">
        <v>80</v>
      </c>
      <c r="B93" s="47" t="s">
        <v>95</v>
      </c>
      <c r="C93" s="48"/>
      <c r="D93" s="49"/>
    </row>
    <row r="94" spans="1:4" ht="15">
      <c r="A94" s="53" t="s">
        <v>94</v>
      </c>
      <c r="B94" s="54">
        <v>16131.6</v>
      </c>
      <c r="C94" s="55"/>
      <c r="D94" s="56"/>
    </row>
    <row r="95" spans="1:4" ht="15">
      <c r="A95" s="53" t="s">
        <v>93</v>
      </c>
      <c r="B95" s="54">
        <v>0</v>
      </c>
      <c r="C95" s="55"/>
      <c r="D95" s="56"/>
    </row>
    <row r="96" spans="1:4" ht="15">
      <c r="A96" s="46"/>
      <c r="B96" s="46"/>
      <c r="C96" s="46"/>
      <c r="D96" s="57" t="s">
        <v>92</v>
      </c>
    </row>
    <row r="97" spans="1:4" ht="15">
      <c r="A97" s="50" t="s">
        <v>91</v>
      </c>
      <c r="B97" s="58" t="s">
        <v>90</v>
      </c>
      <c r="C97" s="58" t="s">
        <v>89</v>
      </c>
      <c r="D97" s="58" t="s">
        <v>88</v>
      </c>
    </row>
    <row r="98" spans="1:4" ht="15">
      <c r="A98" s="50" t="s">
        <v>87</v>
      </c>
      <c r="B98" s="50"/>
      <c r="C98" s="58" t="s">
        <v>84</v>
      </c>
      <c r="D98" s="58" t="s">
        <v>86</v>
      </c>
    </row>
    <row r="99" spans="1:4" ht="15">
      <c r="A99" s="50"/>
      <c r="B99" s="50"/>
      <c r="C99" s="50"/>
      <c r="D99" s="58" t="s">
        <v>85</v>
      </c>
    </row>
    <row r="100" spans="1:4" ht="15">
      <c r="A100" s="53"/>
      <c r="B100" s="53"/>
      <c r="C100" s="53"/>
      <c r="D100" s="59" t="s">
        <v>84</v>
      </c>
    </row>
    <row r="101" spans="1:4" ht="15">
      <c r="A101" s="60" t="s">
        <v>83</v>
      </c>
      <c r="B101" s="46"/>
      <c r="C101" s="62">
        <f>C103+C125+C129+C131+C134+C137+C140+C143+C146+C149+C154+C152</f>
        <v>2322950.4</v>
      </c>
      <c r="D101" s="62">
        <f>D103+D125+D129+D131+D134+D137+D140+D143+D146+D149+D154+D152</f>
        <v>12.000000000000002</v>
      </c>
    </row>
    <row r="102" spans="1:4" ht="15">
      <c r="A102" s="63" t="s">
        <v>82</v>
      </c>
      <c r="B102" s="53"/>
      <c r="C102" s="59"/>
      <c r="D102" s="59"/>
    </row>
    <row r="103" spans="1:4" ht="15">
      <c r="A103" s="50" t="s">
        <v>100</v>
      </c>
      <c r="B103" s="58" t="s">
        <v>101</v>
      </c>
      <c r="C103" s="64">
        <f>D103*12*B92</f>
        <v>311662.51199999999</v>
      </c>
      <c r="D103" s="106">
        <v>1.61</v>
      </c>
    </row>
    <row r="104" spans="1:4" ht="15">
      <c r="A104" s="50" t="s">
        <v>46</v>
      </c>
      <c r="B104" s="58" t="s">
        <v>102</v>
      </c>
      <c r="C104" s="58"/>
      <c r="D104" s="58"/>
    </row>
    <row r="105" spans="1:4" ht="15">
      <c r="A105" s="50" t="s">
        <v>103</v>
      </c>
      <c r="B105" s="58" t="s">
        <v>104</v>
      </c>
      <c r="C105" s="58"/>
      <c r="D105" s="58"/>
    </row>
    <row r="106" spans="1:4" ht="15">
      <c r="A106" s="50" t="s">
        <v>105</v>
      </c>
      <c r="B106" s="58" t="s">
        <v>106</v>
      </c>
      <c r="C106" s="58"/>
      <c r="D106" s="58"/>
    </row>
    <row r="107" spans="1:4" ht="15">
      <c r="A107" s="50" t="s">
        <v>107</v>
      </c>
      <c r="B107" s="58" t="s">
        <v>108</v>
      </c>
      <c r="C107" s="58"/>
      <c r="D107" s="58"/>
    </row>
    <row r="108" spans="1:4" ht="15">
      <c r="A108" s="50" t="s">
        <v>109</v>
      </c>
      <c r="B108" s="58" t="s">
        <v>110</v>
      </c>
      <c r="C108" s="58"/>
      <c r="D108" s="58"/>
    </row>
    <row r="109" spans="1:4" ht="15">
      <c r="A109" s="50" t="s">
        <v>111</v>
      </c>
      <c r="B109" s="58" t="s">
        <v>112</v>
      </c>
      <c r="C109" s="58"/>
      <c r="D109" s="58"/>
    </row>
    <row r="110" spans="1:4" ht="15">
      <c r="A110" s="50"/>
      <c r="B110" s="58" t="s">
        <v>113</v>
      </c>
      <c r="C110" s="58"/>
      <c r="D110" s="58"/>
    </row>
    <row r="111" spans="1:4" ht="15">
      <c r="A111" s="50"/>
      <c r="B111" s="58" t="s">
        <v>114</v>
      </c>
      <c r="C111" s="58"/>
      <c r="D111" s="58"/>
    </row>
    <row r="112" spans="1:4" ht="15">
      <c r="A112" s="50"/>
      <c r="B112" s="58" t="s">
        <v>115</v>
      </c>
      <c r="C112" s="58"/>
      <c r="D112" s="58"/>
    </row>
    <row r="113" spans="1:4" ht="15">
      <c r="A113" s="50"/>
      <c r="B113" s="58" t="s">
        <v>116</v>
      </c>
      <c r="C113" s="58"/>
      <c r="D113" s="58"/>
    </row>
    <row r="114" spans="1:4" ht="15">
      <c r="A114" s="50"/>
      <c r="B114" s="58" t="s">
        <v>117</v>
      </c>
      <c r="C114" s="58"/>
      <c r="D114" s="58"/>
    </row>
    <row r="115" spans="1:4" ht="15">
      <c r="A115" s="50"/>
      <c r="B115" s="58" t="s">
        <v>145</v>
      </c>
      <c r="C115" s="58"/>
      <c r="D115" s="58"/>
    </row>
    <row r="116" spans="1:4" ht="15">
      <c r="A116" s="50"/>
      <c r="B116" s="58" t="s">
        <v>119</v>
      </c>
      <c r="C116" s="58"/>
      <c r="D116" s="58"/>
    </row>
    <row r="117" spans="1:4" ht="15">
      <c r="A117" s="50"/>
      <c r="B117" s="58" t="s">
        <v>120</v>
      </c>
      <c r="C117" s="58"/>
      <c r="D117" s="58"/>
    </row>
    <row r="118" spans="1:4" ht="15">
      <c r="A118" s="50"/>
      <c r="B118" s="58" t="s">
        <v>121</v>
      </c>
      <c r="C118" s="58"/>
      <c r="D118" s="58"/>
    </row>
    <row r="119" spans="1:4" ht="15">
      <c r="A119" s="50"/>
      <c r="B119" s="58" t="s">
        <v>132</v>
      </c>
      <c r="C119" s="58"/>
      <c r="D119" s="58"/>
    </row>
    <row r="120" spans="1:4" ht="15">
      <c r="A120" s="50"/>
      <c r="B120" s="58" t="s">
        <v>159</v>
      </c>
      <c r="C120" s="58"/>
      <c r="D120" s="58"/>
    </row>
    <row r="121" spans="1:4" ht="15">
      <c r="A121" s="50"/>
      <c r="B121" s="58" t="s">
        <v>239</v>
      </c>
      <c r="C121" s="58"/>
      <c r="D121" s="58"/>
    </row>
    <row r="122" spans="1:4" ht="15">
      <c r="A122" s="50"/>
      <c r="B122" s="58" t="s">
        <v>240</v>
      </c>
      <c r="C122" s="58"/>
      <c r="D122" s="58"/>
    </row>
    <row r="123" spans="1:4" ht="15">
      <c r="A123" s="50"/>
      <c r="B123" s="58" t="s">
        <v>95</v>
      </c>
      <c r="C123" s="58"/>
      <c r="D123" s="58"/>
    </row>
    <row r="124" spans="1:4" ht="15">
      <c r="A124" s="53"/>
      <c r="B124" s="53"/>
      <c r="C124" s="59"/>
      <c r="D124" s="59"/>
    </row>
    <row r="125" spans="1:4" ht="15">
      <c r="A125" s="46" t="s">
        <v>50</v>
      </c>
      <c r="B125" s="57" t="s">
        <v>49</v>
      </c>
      <c r="C125" s="65">
        <f>D125*12*B92</f>
        <v>203258.16000000003</v>
      </c>
      <c r="D125" s="66">
        <v>1.05</v>
      </c>
    </row>
    <row r="126" spans="1:4" ht="15">
      <c r="A126" s="50" t="s">
        <v>48</v>
      </c>
      <c r="B126" s="58" t="s">
        <v>47</v>
      </c>
      <c r="C126" s="58"/>
      <c r="D126" s="58" t="s">
        <v>0</v>
      </c>
    </row>
    <row r="127" spans="1:4" ht="15">
      <c r="A127" s="50" t="s">
        <v>46</v>
      </c>
      <c r="B127" s="58" t="s">
        <v>45</v>
      </c>
      <c r="C127" s="58"/>
      <c r="D127" s="58"/>
    </row>
    <row r="128" spans="1:4" ht="15">
      <c r="A128" s="53"/>
      <c r="B128" s="59"/>
      <c r="C128" s="59"/>
      <c r="D128" s="59"/>
    </row>
    <row r="129" spans="1:4" ht="15">
      <c r="A129" s="46" t="s">
        <v>44</v>
      </c>
      <c r="B129" s="57" t="s">
        <v>43</v>
      </c>
      <c r="C129" s="65">
        <f>D129*12*B92</f>
        <v>154863.36000000002</v>
      </c>
      <c r="D129" s="57">
        <v>0.8</v>
      </c>
    </row>
    <row r="130" spans="1:4" ht="15">
      <c r="A130" s="53"/>
      <c r="B130" s="59"/>
      <c r="C130" s="59"/>
      <c r="D130" s="59"/>
    </row>
    <row r="131" spans="1:4" ht="15">
      <c r="A131" s="46" t="s">
        <v>42</v>
      </c>
      <c r="B131" s="57" t="s">
        <v>41</v>
      </c>
      <c r="C131" s="65">
        <f>D131*12*B92</f>
        <v>212937.12000000002</v>
      </c>
      <c r="D131" s="66">
        <v>1.1000000000000001</v>
      </c>
    </row>
    <row r="132" spans="1:4" ht="15">
      <c r="A132" s="50" t="s">
        <v>40</v>
      </c>
      <c r="B132" s="58"/>
      <c r="C132" s="58"/>
      <c r="D132" s="58"/>
    </row>
    <row r="133" spans="1:4" ht="15">
      <c r="A133" s="53"/>
      <c r="B133" s="59"/>
      <c r="C133" s="59"/>
      <c r="D133" s="59"/>
    </row>
    <row r="134" spans="1:4" ht="15">
      <c r="A134" s="46" t="s">
        <v>39</v>
      </c>
      <c r="B134" s="57" t="s">
        <v>38</v>
      </c>
      <c r="C134" s="65">
        <f>D134*12*B92</f>
        <v>38715.840000000004</v>
      </c>
      <c r="D134" s="57">
        <v>0.2</v>
      </c>
    </row>
    <row r="135" spans="1:4" ht="15">
      <c r="A135" s="50" t="s">
        <v>37</v>
      </c>
      <c r="B135" s="58"/>
      <c r="C135" s="58"/>
      <c r="D135" s="58"/>
    </row>
    <row r="136" spans="1:4" ht="15">
      <c r="A136" s="53"/>
      <c r="B136" s="59"/>
      <c r="C136" s="59"/>
      <c r="D136" s="59"/>
    </row>
    <row r="137" spans="1:4" ht="15">
      <c r="A137" s="46" t="s">
        <v>36</v>
      </c>
      <c r="B137" s="57" t="s">
        <v>142</v>
      </c>
      <c r="C137" s="65">
        <f>D137*12*B92</f>
        <v>29036.879999999997</v>
      </c>
      <c r="D137" s="57">
        <v>0.15</v>
      </c>
    </row>
    <row r="138" spans="1:4" ht="15">
      <c r="A138" s="50" t="s">
        <v>35</v>
      </c>
      <c r="B138" s="58" t="s">
        <v>34</v>
      </c>
      <c r="C138" s="58"/>
      <c r="D138" s="58"/>
    </row>
    <row r="139" spans="1:4" ht="15">
      <c r="A139" s="53"/>
      <c r="B139" s="59"/>
      <c r="C139" s="59"/>
      <c r="D139" s="59"/>
    </row>
    <row r="140" spans="1:4" ht="15">
      <c r="A140" s="46" t="s">
        <v>33</v>
      </c>
      <c r="B140" s="57" t="s">
        <v>32</v>
      </c>
      <c r="C140" s="65">
        <f>D140*12*B92</f>
        <v>112275.93599999999</v>
      </c>
      <c r="D140" s="66">
        <v>0.57999999999999996</v>
      </c>
    </row>
    <row r="141" spans="1:4" ht="15">
      <c r="A141" s="50" t="s">
        <v>31</v>
      </c>
      <c r="B141" s="58"/>
      <c r="C141" s="58"/>
      <c r="D141" s="58"/>
    </row>
    <row r="142" spans="1:4" ht="15">
      <c r="A142" s="53"/>
      <c r="B142" s="59"/>
      <c r="C142" s="59"/>
      <c r="D142" s="59"/>
    </row>
    <row r="143" spans="1:4" ht="15">
      <c r="A143" s="46" t="s">
        <v>30</v>
      </c>
      <c r="B143" s="57" t="s">
        <v>29</v>
      </c>
      <c r="C143" s="65">
        <f>D143*12*B92</f>
        <v>301983.55199999997</v>
      </c>
      <c r="D143" s="57">
        <v>1.56</v>
      </c>
    </row>
    <row r="144" spans="1:4" ht="15">
      <c r="A144" s="50" t="s">
        <v>28</v>
      </c>
      <c r="B144" s="58"/>
      <c r="C144" s="58"/>
      <c r="D144" s="58"/>
    </row>
    <row r="145" spans="1:4" ht="15">
      <c r="A145" s="50"/>
      <c r="B145" s="58"/>
      <c r="C145" s="58"/>
      <c r="D145" s="58"/>
    </row>
    <row r="146" spans="1:4" ht="15">
      <c r="A146" s="46" t="s">
        <v>27</v>
      </c>
      <c r="B146" s="57" t="s">
        <v>26</v>
      </c>
      <c r="C146" s="65">
        <f>D146*12*B92</f>
        <v>348442.56000000006</v>
      </c>
      <c r="D146" s="66">
        <v>1.8</v>
      </c>
    </row>
    <row r="147" spans="1:4" ht="15">
      <c r="A147" s="50" t="s">
        <v>25</v>
      </c>
      <c r="B147" s="58"/>
      <c r="C147" s="58"/>
      <c r="D147" s="58"/>
    </row>
    <row r="148" spans="1:4" ht="15">
      <c r="A148" s="54"/>
      <c r="B148" s="59"/>
      <c r="C148" s="151"/>
      <c r="D148" s="59"/>
    </row>
    <row r="149" spans="1:4" ht="15">
      <c r="A149" s="46" t="s">
        <v>24</v>
      </c>
      <c r="B149" s="57" t="s">
        <v>23</v>
      </c>
      <c r="C149" s="65">
        <f>D149*12*B92</f>
        <v>212937.12000000002</v>
      </c>
      <c r="D149" s="66">
        <v>1.1000000000000001</v>
      </c>
    </row>
    <row r="150" spans="1:4" ht="15">
      <c r="A150" s="50" t="s">
        <v>22</v>
      </c>
      <c r="B150" s="58"/>
      <c r="C150" s="58"/>
      <c r="D150" s="58"/>
    </row>
    <row r="151" spans="1:4" ht="15">
      <c r="A151" s="53"/>
      <c r="B151" s="59"/>
      <c r="C151" s="59"/>
      <c r="D151" s="59"/>
    </row>
    <row r="152" spans="1:4" ht="15">
      <c r="A152" s="50" t="s">
        <v>270</v>
      </c>
      <c r="B152" s="58" t="s">
        <v>21</v>
      </c>
      <c r="C152" s="65">
        <f>D152*B8*12</f>
        <v>77431.680000000008</v>
      </c>
      <c r="D152" s="58">
        <v>0.4</v>
      </c>
    </row>
    <row r="153" spans="1:4" ht="15">
      <c r="A153" s="158" t="s">
        <v>271</v>
      </c>
      <c r="B153" s="108"/>
      <c r="C153" s="108"/>
      <c r="D153" s="108"/>
    </row>
    <row r="154" spans="1:4" ht="15">
      <c r="A154" s="50" t="s">
        <v>20</v>
      </c>
      <c r="B154" s="58" t="s">
        <v>19</v>
      </c>
      <c r="C154" s="64">
        <f>D154*12*B92</f>
        <v>319405.67999999993</v>
      </c>
      <c r="D154" s="106">
        <v>1.65</v>
      </c>
    </row>
    <row r="155" spans="1:4" ht="15">
      <c r="A155" s="50" t="s">
        <v>18</v>
      </c>
      <c r="B155" s="58" t="s">
        <v>17</v>
      </c>
      <c r="C155" s="58"/>
      <c r="D155" s="58"/>
    </row>
    <row r="156" spans="1:4" ht="15">
      <c r="A156" s="50" t="s">
        <v>16</v>
      </c>
      <c r="B156" s="58" t="s">
        <v>15</v>
      </c>
      <c r="C156" s="58"/>
      <c r="D156" s="58"/>
    </row>
    <row r="157" spans="1:4" ht="15">
      <c r="A157" s="50"/>
      <c r="B157" s="58" t="s">
        <v>14</v>
      </c>
      <c r="C157" s="58"/>
      <c r="D157" s="58"/>
    </row>
    <row r="158" spans="1:4" ht="15">
      <c r="A158" s="50"/>
      <c r="B158" s="58" t="s">
        <v>13</v>
      </c>
      <c r="C158" s="58"/>
      <c r="D158" s="58"/>
    </row>
    <row r="159" spans="1:4" ht="15">
      <c r="A159" s="50"/>
      <c r="B159" s="58" t="s">
        <v>12</v>
      </c>
      <c r="C159" s="58"/>
      <c r="D159" s="58"/>
    </row>
    <row r="160" spans="1:4" ht="15">
      <c r="A160" s="50"/>
      <c r="B160" s="58" t="s">
        <v>11</v>
      </c>
      <c r="C160" s="58"/>
      <c r="D160" s="58"/>
    </row>
    <row r="161" spans="1:4" ht="15">
      <c r="A161" s="50"/>
      <c r="B161" s="58" t="s">
        <v>10</v>
      </c>
      <c r="C161" s="58"/>
      <c r="D161" s="58"/>
    </row>
    <row r="162" spans="1:4" ht="15">
      <c r="A162" s="50"/>
      <c r="B162" s="58" t="s">
        <v>9</v>
      </c>
      <c r="C162" s="58"/>
      <c r="D162" s="58"/>
    </row>
    <row r="163" spans="1:4" ht="15">
      <c r="A163" s="50"/>
      <c r="B163" s="58" t="s">
        <v>8</v>
      </c>
      <c r="C163" s="58"/>
      <c r="D163" s="58"/>
    </row>
    <row r="164" spans="1:4" ht="15">
      <c r="A164" s="50"/>
      <c r="B164" s="58" t="s">
        <v>7</v>
      </c>
      <c r="C164" s="58"/>
      <c r="D164" s="58"/>
    </row>
    <row r="165" spans="1:4" ht="15">
      <c r="A165" s="50"/>
      <c r="B165" s="58" t="s">
        <v>6</v>
      </c>
      <c r="C165" s="58"/>
      <c r="D165" s="58"/>
    </row>
    <row r="166" spans="1:4" ht="15">
      <c r="A166" s="50"/>
      <c r="B166" s="58" t="s">
        <v>5</v>
      </c>
      <c r="C166" s="58"/>
      <c r="D166" s="58"/>
    </row>
    <row r="167" spans="1:4" ht="15">
      <c r="A167" s="50"/>
      <c r="B167" s="58" t="s">
        <v>4</v>
      </c>
      <c r="C167" s="58"/>
      <c r="D167" s="58"/>
    </row>
    <row r="168" spans="1:4" ht="15">
      <c r="A168" s="50"/>
      <c r="B168" s="58" t="s">
        <v>3</v>
      </c>
      <c r="C168" s="58"/>
      <c r="D168" s="58"/>
    </row>
    <row r="169" spans="1:4" ht="15">
      <c r="A169" s="53"/>
      <c r="B169" s="59" t="s">
        <v>2</v>
      </c>
      <c r="C169" s="59"/>
      <c r="D169" s="59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08"/>
  <sheetViews>
    <sheetView workbookViewId="0">
      <selection activeCell="B25" sqref="B25"/>
    </sheetView>
  </sheetViews>
  <sheetFormatPr defaultColWidth="10.125" defaultRowHeight="12.75"/>
  <cols>
    <col min="1" max="1" width="21.5" style="45" bestFit="1" customWidth="1"/>
    <col min="2" max="2" width="37" style="45" customWidth="1"/>
    <col min="3" max="4" width="15.25" style="45" customWidth="1"/>
    <col min="5" max="256" width="10.125" style="45"/>
    <col min="257" max="257" width="21.5" style="45" bestFit="1" customWidth="1"/>
    <col min="258" max="258" width="37" style="45" customWidth="1"/>
    <col min="259" max="260" width="15.25" style="45" customWidth="1"/>
    <col min="261" max="512" width="10.125" style="45"/>
    <col min="513" max="513" width="21.5" style="45" bestFit="1" customWidth="1"/>
    <col min="514" max="514" width="37" style="45" customWidth="1"/>
    <col min="515" max="516" width="15.25" style="45" customWidth="1"/>
    <col min="517" max="768" width="10.125" style="45"/>
    <col min="769" max="769" width="21.5" style="45" bestFit="1" customWidth="1"/>
    <col min="770" max="770" width="37" style="45" customWidth="1"/>
    <col min="771" max="772" width="15.25" style="45" customWidth="1"/>
    <col min="773" max="1024" width="10.125" style="45"/>
    <col min="1025" max="1025" width="21.5" style="45" bestFit="1" customWidth="1"/>
    <col min="1026" max="1026" width="37" style="45" customWidth="1"/>
    <col min="1027" max="1028" width="15.25" style="45" customWidth="1"/>
    <col min="1029" max="1280" width="10.125" style="45"/>
    <col min="1281" max="1281" width="21.5" style="45" bestFit="1" customWidth="1"/>
    <col min="1282" max="1282" width="37" style="45" customWidth="1"/>
    <col min="1283" max="1284" width="15.25" style="45" customWidth="1"/>
    <col min="1285" max="1536" width="10.125" style="45"/>
    <col min="1537" max="1537" width="21.5" style="45" bestFit="1" customWidth="1"/>
    <col min="1538" max="1538" width="37" style="45" customWidth="1"/>
    <col min="1539" max="1540" width="15.25" style="45" customWidth="1"/>
    <col min="1541" max="1792" width="10.125" style="45"/>
    <col min="1793" max="1793" width="21.5" style="45" bestFit="1" customWidth="1"/>
    <col min="1794" max="1794" width="37" style="45" customWidth="1"/>
    <col min="1795" max="1796" width="15.25" style="45" customWidth="1"/>
    <col min="1797" max="2048" width="10.125" style="45"/>
    <col min="2049" max="2049" width="21.5" style="45" bestFit="1" customWidth="1"/>
    <col min="2050" max="2050" width="37" style="45" customWidth="1"/>
    <col min="2051" max="2052" width="15.25" style="45" customWidth="1"/>
    <col min="2053" max="2304" width="10.125" style="45"/>
    <col min="2305" max="2305" width="21.5" style="45" bestFit="1" customWidth="1"/>
    <col min="2306" max="2306" width="37" style="45" customWidth="1"/>
    <col min="2307" max="2308" width="15.25" style="45" customWidth="1"/>
    <col min="2309" max="2560" width="10.125" style="45"/>
    <col min="2561" max="2561" width="21.5" style="45" bestFit="1" customWidth="1"/>
    <col min="2562" max="2562" width="37" style="45" customWidth="1"/>
    <col min="2563" max="2564" width="15.25" style="45" customWidth="1"/>
    <col min="2565" max="2816" width="10.125" style="45"/>
    <col min="2817" max="2817" width="21.5" style="45" bestFit="1" customWidth="1"/>
    <col min="2818" max="2818" width="37" style="45" customWidth="1"/>
    <col min="2819" max="2820" width="15.25" style="45" customWidth="1"/>
    <col min="2821" max="3072" width="10.125" style="45"/>
    <col min="3073" max="3073" width="21.5" style="45" bestFit="1" customWidth="1"/>
    <col min="3074" max="3074" width="37" style="45" customWidth="1"/>
    <col min="3075" max="3076" width="15.25" style="45" customWidth="1"/>
    <col min="3077" max="3328" width="10.125" style="45"/>
    <col min="3329" max="3329" width="21.5" style="45" bestFit="1" customWidth="1"/>
    <col min="3330" max="3330" width="37" style="45" customWidth="1"/>
    <col min="3331" max="3332" width="15.25" style="45" customWidth="1"/>
    <col min="3333" max="3584" width="10.125" style="45"/>
    <col min="3585" max="3585" width="21.5" style="45" bestFit="1" customWidth="1"/>
    <col min="3586" max="3586" width="37" style="45" customWidth="1"/>
    <col min="3587" max="3588" width="15.25" style="45" customWidth="1"/>
    <col min="3589" max="3840" width="10.125" style="45"/>
    <col min="3841" max="3841" width="21.5" style="45" bestFit="1" customWidth="1"/>
    <col min="3842" max="3842" width="37" style="45" customWidth="1"/>
    <col min="3843" max="3844" width="15.25" style="45" customWidth="1"/>
    <col min="3845" max="4096" width="10.125" style="45"/>
    <col min="4097" max="4097" width="21.5" style="45" bestFit="1" customWidth="1"/>
    <col min="4098" max="4098" width="37" style="45" customWidth="1"/>
    <col min="4099" max="4100" width="15.25" style="45" customWidth="1"/>
    <col min="4101" max="4352" width="10.125" style="45"/>
    <col min="4353" max="4353" width="21.5" style="45" bestFit="1" customWidth="1"/>
    <col min="4354" max="4354" width="37" style="45" customWidth="1"/>
    <col min="4355" max="4356" width="15.25" style="45" customWidth="1"/>
    <col min="4357" max="4608" width="10.125" style="45"/>
    <col min="4609" max="4609" width="21.5" style="45" bestFit="1" customWidth="1"/>
    <col min="4610" max="4610" width="37" style="45" customWidth="1"/>
    <col min="4611" max="4612" width="15.25" style="45" customWidth="1"/>
    <col min="4613" max="4864" width="10.125" style="45"/>
    <col min="4865" max="4865" width="21.5" style="45" bestFit="1" customWidth="1"/>
    <col min="4866" max="4866" width="37" style="45" customWidth="1"/>
    <col min="4867" max="4868" width="15.25" style="45" customWidth="1"/>
    <col min="4869" max="5120" width="10.125" style="45"/>
    <col min="5121" max="5121" width="21.5" style="45" bestFit="1" customWidth="1"/>
    <col min="5122" max="5122" width="37" style="45" customWidth="1"/>
    <col min="5123" max="5124" width="15.25" style="45" customWidth="1"/>
    <col min="5125" max="5376" width="10.125" style="45"/>
    <col min="5377" max="5377" width="21.5" style="45" bestFit="1" customWidth="1"/>
    <col min="5378" max="5378" width="37" style="45" customWidth="1"/>
    <col min="5379" max="5380" width="15.25" style="45" customWidth="1"/>
    <col min="5381" max="5632" width="10.125" style="45"/>
    <col min="5633" max="5633" width="21.5" style="45" bestFit="1" customWidth="1"/>
    <col min="5634" max="5634" width="37" style="45" customWidth="1"/>
    <col min="5635" max="5636" width="15.25" style="45" customWidth="1"/>
    <col min="5637" max="5888" width="10.125" style="45"/>
    <col min="5889" max="5889" width="21.5" style="45" bestFit="1" customWidth="1"/>
    <col min="5890" max="5890" width="37" style="45" customWidth="1"/>
    <col min="5891" max="5892" width="15.25" style="45" customWidth="1"/>
    <col min="5893" max="6144" width="10.125" style="45"/>
    <col min="6145" max="6145" width="21.5" style="45" bestFit="1" customWidth="1"/>
    <col min="6146" max="6146" width="37" style="45" customWidth="1"/>
    <col min="6147" max="6148" width="15.25" style="45" customWidth="1"/>
    <col min="6149" max="6400" width="10.125" style="45"/>
    <col min="6401" max="6401" width="21.5" style="45" bestFit="1" customWidth="1"/>
    <col min="6402" max="6402" width="37" style="45" customWidth="1"/>
    <col min="6403" max="6404" width="15.25" style="45" customWidth="1"/>
    <col min="6405" max="6656" width="10.125" style="45"/>
    <col min="6657" max="6657" width="21.5" style="45" bestFit="1" customWidth="1"/>
    <col min="6658" max="6658" width="37" style="45" customWidth="1"/>
    <col min="6659" max="6660" width="15.25" style="45" customWidth="1"/>
    <col min="6661" max="6912" width="10.125" style="45"/>
    <col min="6913" max="6913" width="21.5" style="45" bestFit="1" customWidth="1"/>
    <col min="6914" max="6914" width="37" style="45" customWidth="1"/>
    <col min="6915" max="6916" width="15.25" style="45" customWidth="1"/>
    <col min="6917" max="7168" width="10.125" style="45"/>
    <col min="7169" max="7169" width="21.5" style="45" bestFit="1" customWidth="1"/>
    <col min="7170" max="7170" width="37" style="45" customWidth="1"/>
    <col min="7171" max="7172" width="15.25" style="45" customWidth="1"/>
    <col min="7173" max="7424" width="10.125" style="45"/>
    <col min="7425" max="7425" width="21.5" style="45" bestFit="1" customWidth="1"/>
    <col min="7426" max="7426" width="37" style="45" customWidth="1"/>
    <col min="7427" max="7428" width="15.25" style="45" customWidth="1"/>
    <col min="7429" max="7680" width="10.125" style="45"/>
    <col min="7681" max="7681" width="21.5" style="45" bestFit="1" customWidth="1"/>
    <col min="7682" max="7682" width="37" style="45" customWidth="1"/>
    <col min="7683" max="7684" width="15.25" style="45" customWidth="1"/>
    <col min="7685" max="7936" width="10.125" style="45"/>
    <col min="7937" max="7937" width="21.5" style="45" bestFit="1" customWidth="1"/>
    <col min="7938" max="7938" width="37" style="45" customWidth="1"/>
    <col min="7939" max="7940" width="15.25" style="45" customWidth="1"/>
    <col min="7941" max="8192" width="10.125" style="45"/>
    <col min="8193" max="8193" width="21.5" style="45" bestFit="1" customWidth="1"/>
    <col min="8194" max="8194" width="37" style="45" customWidth="1"/>
    <col min="8195" max="8196" width="15.25" style="45" customWidth="1"/>
    <col min="8197" max="8448" width="10.125" style="45"/>
    <col min="8449" max="8449" width="21.5" style="45" bestFit="1" customWidth="1"/>
    <col min="8450" max="8450" width="37" style="45" customWidth="1"/>
    <col min="8451" max="8452" width="15.25" style="45" customWidth="1"/>
    <col min="8453" max="8704" width="10.125" style="45"/>
    <col min="8705" max="8705" width="21.5" style="45" bestFit="1" customWidth="1"/>
    <col min="8706" max="8706" width="37" style="45" customWidth="1"/>
    <col min="8707" max="8708" width="15.25" style="45" customWidth="1"/>
    <col min="8709" max="8960" width="10.125" style="45"/>
    <col min="8961" max="8961" width="21.5" style="45" bestFit="1" customWidth="1"/>
    <col min="8962" max="8962" width="37" style="45" customWidth="1"/>
    <col min="8963" max="8964" width="15.25" style="45" customWidth="1"/>
    <col min="8965" max="9216" width="10.125" style="45"/>
    <col min="9217" max="9217" width="21.5" style="45" bestFit="1" customWidth="1"/>
    <col min="9218" max="9218" width="37" style="45" customWidth="1"/>
    <col min="9219" max="9220" width="15.25" style="45" customWidth="1"/>
    <col min="9221" max="9472" width="10.125" style="45"/>
    <col min="9473" max="9473" width="21.5" style="45" bestFit="1" customWidth="1"/>
    <col min="9474" max="9474" width="37" style="45" customWidth="1"/>
    <col min="9475" max="9476" width="15.25" style="45" customWidth="1"/>
    <col min="9477" max="9728" width="10.125" style="45"/>
    <col min="9729" max="9729" width="21.5" style="45" bestFit="1" customWidth="1"/>
    <col min="9730" max="9730" width="37" style="45" customWidth="1"/>
    <col min="9731" max="9732" width="15.25" style="45" customWidth="1"/>
    <col min="9733" max="9984" width="10.125" style="45"/>
    <col min="9985" max="9985" width="21.5" style="45" bestFit="1" customWidth="1"/>
    <col min="9986" max="9986" width="37" style="45" customWidth="1"/>
    <col min="9987" max="9988" width="15.25" style="45" customWidth="1"/>
    <col min="9989" max="10240" width="10.125" style="45"/>
    <col min="10241" max="10241" width="21.5" style="45" bestFit="1" customWidth="1"/>
    <col min="10242" max="10242" width="37" style="45" customWidth="1"/>
    <col min="10243" max="10244" width="15.25" style="45" customWidth="1"/>
    <col min="10245" max="10496" width="10.125" style="45"/>
    <col min="10497" max="10497" width="21.5" style="45" bestFit="1" customWidth="1"/>
    <col min="10498" max="10498" width="37" style="45" customWidth="1"/>
    <col min="10499" max="10500" width="15.25" style="45" customWidth="1"/>
    <col min="10501" max="10752" width="10.125" style="45"/>
    <col min="10753" max="10753" width="21.5" style="45" bestFit="1" customWidth="1"/>
    <col min="10754" max="10754" width="37" style="45" customWidth="1"/>
    <col min="10755" max="10756" width="15.25" style="45" customWidth="1"/>
    <col min="10757" max="11008" width="10.125" style="45"/>
    <col min="11009" max="11009" width="21.5" style="45" bestFit="1" customWidth="1"/>
    <col min="11010" max="11010" width="37" style="45" customWidth="1"/>
    <col min="11011" max="11012" width="15.25" style="45" customWidth="1"/>
    <col min="11013" max="11264" width="10.125" style="45"/>
    <col min="11265" max="11265" width="21.5" style="45" bestFit="1" customWidth="1"/>
    <col min="11266" max="11266" width="37" style="45" customWidth="1"/>
    <col min="11267" max="11268" width="15.25" style="45" customWidth="1"/>
    <col min="11269" max="11520" width="10.125" style="45"/>
    <col min="11521" max="11521" width="21.5" style="45" bestFit="1" customWidth="1"/>
    <col min="11522" max="11522" width="37" style="45" customWidth="1"/>
    <col min="11523" max="11524" width="15.25" style="45" customWidth="1"/>
    <col min="11525" max="11776" width="10.125" style="45"/>
    <col min="11777" max="11777" width="21.5" style="45" bestFit="1" customWidth="1"/>
    <col min="11778" max="11778" width="37" style="45" customWidth="1"/>
    <col min="11779" max="11780" width="15.25" style="45" customWidth="1"/>
    <col min="11781" max="12032" width="10.125" style="45"/>
    <col min="12033" max="12033" width="21.5" style="45" bestFit="1" customWidth="1"/>
    <col min="12034" max="12034" width="37" style="45" customWidth="1"/>
    <col min="12035" max="12036" width="15.25" style="45" customWidth="1"/>
    <col min="12037" max="12288" width="10.125" style="45"/>
    <col min="12289" max="12289" width="21.5" style="45" bestFit="1" customWidth="1"/>
    <col min="12290" max="12290" width="37" style="45" customWidth="1"/>
    <col min="12291" max="12292" width="15.25" style="45" customWidth="1"/>
    <col min="12293" max="12544" width="10.125" style="45"/>
    <col min="12545" max="12545" width="21.5" style="45" bestFit="1" customWidth="1"/>
    <col min="12546" max="12546" width="37" style="45" customWidth="1"/>
    <col min="12547" max="12548" width="15.25" style="45" customWidth="1"/>
    <col min="12549" max="12800" width="10.125" style="45"/>
    <col min="12801" max="12801" width="21.5" style="45" bestFit="1" customWidth="1"/>
    <col min="12802" max="12802" width="37" style="45" customWidth="1"/>
    <col min="12803" max="12804" width="15.25" style="45" customWidth="1"/>
    <col min="12805" max="13056" width="10.125" style="45"/>
    <col min="13057" max="13057" width="21.5" style="45" bestFit="1" customWidth="1"/>
    <col min="13058" max="13058" width="37" style="45" customWidth="1"/>
    <col min="13059" max="13060" width="15.25" style="45" customWidth="1"/>
    <col min="13061" max="13312" width="10.125" style="45"/>
    <col min="13313" max="13313" width="21.5" style="45" bestFit="1" customWidth="1"/>
    <col min="13314" max="13314" width="37" style="45" customWidth="1"/>
    <col min="13315" max="13316" width="15.25" style="45" customWidth="1"/>
    <col min="13317" max="13568" width="10.125" style="45"/>
    <col min="13569" max="13569" width="21.5" style="45" bestFit="1" customWidth="1"/>
    <col min="13570" max="13570" width="37" style="45" customWidth="1"/>
    <col min="13571" max="13572" width="15.25" style="45" customWidth="1"/>
    <col min="13573" max="13824" width="10.125" style="45"/>
    <col min="13825" max="13825" width="21.5" style="45" bestFit="1" customWidth="1"/>
    <col min="13826" max="13826" width="37" style="45" customWidth="1"/>
    <col min="13827" max="13828" width="15.25" style="45" customWidth="1"/>
    <col min="13829" max="14080" width="10.125" style="45"/>
    <col min="14081" max="14081" width="21.5" style="45" bestFit="1" customWidth="1"/>
    <col min="14082" max="14082" width="37" style="45" customWidth="1"/>
    <col min="14083" max="14084" width="15.25" style="45" customWidth="1"/>
    <col min="14085" max="14336" width="10.125" style="45"/>
    <col min="14337" max="14337" width="21.5" style="45" bestFit="1" customWidth="1"/>
    <col min="14338" max="14338" width="37" style="45" customWidth="1"/>
    <col min="14339" max="14340" width="15.25" style="45" customWidth="1"/>
    <col min="14341" max="14592" width="10.125" style="45"/>
    <col min="14593" max="14593" width="21.5" style="45" bestFit="1" customWidth="1"/>
    <col min="14594" max="14594" width="37" style="45" customWidth="1"/>
    <col min="14595" max="14596" width="15.25" style="45" customWidth="1"/>
    <col min="14597" max="14848" width="10.125" style="45"/>
    <col min="14849" max="14849" width="21.5" style="45" bestFit="1" customWidth="1"/>
    <col min="14850" max="14850" width="37" style="45" customWidth="1"/>
    <col min="14851" max="14852" width="15.25" style="45" customWidth="1"/>
    <col min="14853" max="15104" width="10.125" style="45"/>
    <col min="15105" max="15105" width="21.5" style="45" bestFit="1" customWidth="1"/>
    <col min="15106" max="15106" width="37" style="45" customWidth="1"/>
    <col min="15107" max="15108" width="15.25" style="45" customWidth="1"/>
    <col min="15109" max="15360" width="10.125" style="45"/>
    <col min="15361" max="15361" width="21.5" style="45" bestFit="1" customWidth="1"/>
    <col min="15362" max="15362" width="37" style="45" customWidth="1"/>
    <col min="15363" max="15364" width="15.25" style="45" customWidth="1"/>
    <col min="15365" max="15616" width="10.125" style="45"/>
    <col min="15617" max="15617" width="21.5" style="45" bestFit="1" customWidth="1"/>
    <col min="15618" max="15618" width="37" style="45" customWidth="1"/>
    <col min="15619" max="15620" width="15.25" style="45" customWidth="1"/>
    <col min="15621" max="15872" width="10.125" style="45"/>
    <col min="15873" max="15873" width="21.5" style="45" bestFit="1" customWidth="1"/>
    <col min="15874" max="15874" width="37" style="45" customWidth="1"/>
    <col min="15875" max="15876" width="15.25" style="45" customWidth="1"/>
    <col min="15877" max="16128" width="10.125" style="45"/>
    <col min="16129" max="16129" width="21.5" style="45" bestFit="1" customWidth="1"/>
    <col min="16130" max="16130" width="37" style="45" customWidth="1"/>
    <col min="16131" max="16132" width="15.25" style="45" customWidth="1"/>
    <col min="16133" max="16384" width="10.125" style="45"/>
  </cols>
  <sheetData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59" t="s">
        <v>98</v>
      </c>
      <c r="B4" s="159"/>
      <c r="C4" s="159"/>
      <c r="D4" s="159"/>
    </row>
    <row r="5" spans="1:4" ht="15">
      <c r="A5" s="160" t="s">
        <v>189</v>
      </c>
      <c r="B5" s="160"/>
      <c r="C5" s="160"/>
      <c r="D5" s="160"/>
    </row>
    <row r="6" spans="1:4" ht="15">
      <c r="A6" s="160" t="s">
        <v>131</v>
      </c>
      <c r="B6" s="160"/>
      <c r="C6" s="160"/>
      <c r="D6" s="160"/>
    </row>
    <row r="7" spans="1:4" ht="15">
      <c r="A7" s="1"/>
      <c r="B7" s="1"/>
      <c r="C7" s="1"/>
      <c r="D7" s="1"/>
    </row>
    <row r="8" spans="1:4" ht="15">
      <c r="A8" s="18" t="s">
        <v>97</v>
      </c>
      <c r="B8" s="102"/>
      <c r="C8" s="27"/>
      <c r="D8" s="31"/>
    </row>
    <row r="9" spans="1:4" ht="15">
      <c r="A9" s="11" t="s">
        <v>96</v>
      </c>
      <c r="B9" s="42">
        <f>B11+B12</f>
        <v>15084.300000000001</v>
      </c>
      <c r="C9" s="25"/>
      <c r="D9" s="30"/>
    </row>
    <row r="10" spans="1:4" ht="15">
      <c r="A10" s="18" t="s">
        <v>80</v>
      </c>
      <c r="B10" s="102" t="s">
        <v>95</v>
      </c>
      <c r="C10" s="27"/>
      <c r="D10" s="31"/>
    </row>
    <row r="11" spans="1:4" ht="15">
      <c r="A11" s="11" t="s">
        <v>94</v>
      </c>
      <c r="B11" s="42">
        <v>14882.7</v>
      </c>
      <c r="C11" s="25"/>
      <c r="D11" s="30"/>
    </row>
    <row r="12" spans="1:4" ht="15">
      <c r="A12" s="32" t="s">
        <v>93</v>
      </c>
      <c r="B12" s="97">
        <v>201.6</v>
      </c>
      <c r="C12" s="33"/>
      <c r="D12" s="31"/>
    </row>
    <row r="13" spans="1:4" ht="15">
      <c r="A13" s="102"/>
      <c r="B13" s="18"/>
      <c r="C13" s="102"/>
      <c r="D13" s="7" t="s">
        <v>92</v>
      </c>
    </row>
    <row r="14" spans="1:4" ht="15">
      <c r="A14" s="38" t="s">
        <v>91</v>
      </c>
      <c r="B14" s="14" t="s">
        <v>90</v>
      </c>
      <c r="C14" s="118" t="s">
        <v>89</v>
      </c>
      <c r="D14" s="14" t="s">
        <v>88</v>
      </c>
    </row>
    <row r="15" spans="1:4" ht="15">
      <c r="A15" s="38" t="s">
        <v>87</v>
      </c>
      <c r="B15" s="15"/>
      <c r="C15" s="118" t="s">
        <v>84</v>
      </c>
      <c r="D15" s="14" t="s">
        <v>86</v>
      </c>
    </row>
    <row r="16" spans="1:4" ht="15">
      <c r="A16" s="38"/>
      <c r="B16" s="15"/>
      <c r="C16" s="38"/>
      <c r="D16" s="14" t="s">
        <v>85</v>
      </c>
    </row>
    <row r="17" spans="1:4" ht="15">
      <c r="A17" s="38"/>
      <c r="B17" s="15"/>
      <c r="C17" s="38"/>
      <c r="D17" s="5" t="s">
        <v>84</v>
      </c>
    </row>
    <row r="18" spans="1:4" ht="15">
      <c r="A18" s="28" t="s">
        <v>83</v>
      </c>
      <c r="B18" s="18"/>
      <c r="C18" s="119">
        <f>C20+C42+C46+C56+C71+C74+C77+C80+C83+C86+C96+C98</f>
        <v>3216091.0640000002</v>
      </c>
      <c r="D18" s="120">
        <f>D20+D42+D46+D56+D71+D74+D77+D80+D83+D86+D96+D98</f>
        <v>17.77000004419606</v>
      </c>
    </row>
    <row r="19" spans="1:4" ht="15">
      <c r="A19" s="26" t="s">
        <v>82</v>
      </c>
      <c r="B19" s="11"/>
      <c r="C19" s="5"/>
      <c r="D19" s="5"/>
    </row>
    <row r="20" spans="1:4" ht="15">
      <c r="A20" s="18" t="s">
        <v>100</v>
      </c>
      <c r="B20" s="7" t="s">
        <v>101</v>
      </c>
      <c r="C20" s="121">
        <v>926779.4</v>
      </c>
      <c r="D20" s="104">
        <f>C20/B9/12</f>
        <v>5.120000044196062</v>
      </c>
    </row>
    <row r="21" spans="1:4" ht="15">
      <c r="A21" s="15" t="s">
        <v>46</v>
      </c>
      <c r="B21" s="14" t="s">
        <v>102</v>
      </c>
      <c r="C21" s="14"/>
      <c r="D21" s="14"/>
    </row>
    <row r="22" spans="1:4" ht="15">
      <c r="A22" s="15" t="s">
        <v>103</v>
      </c>
      <c r="B22" s="14" t="s">
        <v>104</v>
      </c>
      <c r="C22" s="14"/>
      <c r="D22" s="14"/>
    </row>
    <row r="23" spans="1:4" ht="15">
      <c r="A23" s="15" t="s">
        <v>105</v>
      </c>
      <c r="B23" s="14" t="s">
        <v>106</v>
      </c>
      <c r="C23" s="14"/>
      <c r="D23" s="14"/>
    </row>
    <row r="24" spans="1:4" ht="15">
      <c r="A24" s="15" t="s">
        <v>107</v>
      </c>
      <c r="B24" s="14" t="s">
        <v>108</v>
      </c>
      <c r="C24" s="14"/>
      <c r="D24" s="14"/>
    </row>
    <row r="25" spans="1:4" ht="15">
      <c r="A25" s="15" t="s">
        <v>109</v>
      </c>
      <c r="B25" s="14" t="s">
        <v>110</v>
      </c>
      <c r="C25" s="14"/>
      <c r="D25" s="14"/>
    </row>
    <row r="26" spans="1:4" ht="15">
      <c r="A26" s="15" t="s">
        <v>111</v>
      </c>
      <c r="B26" s="14" t="s">
        <v>112</v>
      </c>
      <c r="C26" s="14"/>
      <c r="D26" s="14"/>
    </row>
    <row r="27" spans="1:4" ht="15">
      <c r="A27" s="15"/>
      <c r="B27" s="14" t="s">
        <v>113</v>
      </c>
      <c r="C27" s="14"/>
      <c r="D27" s="14"/>
    </row>
    <row r="28" spans="1:4" ht="15">
      <c r="A28" s="15"/>
      <c r="B28" s="14" t="s">
        <v>114</v>
      </c>
      <c r="C28" s="14"/>
      <c r="D28" s="14"/>
    </row>
    <row r="29" spans="1:4" ht="15">
      <c r="A29" s="15"/>
      <c r="B29" s="14" t="s">
        <v>115</v>
      </c>
      <c r="C29" s="14"/>
      <c r="D29" s="14"/>
    </row>
    <row r="30" spans="1:4" ht="15">
      <c r="A30" s="15"/>
      <c r="B30" s="14" t="s">
        <v>116</v>
      </c>
      <c r="C30" s="14"/>
      <c r="D30" s="14"/>
    </row>
    <row r="31" spans="1:4" ht="15">
      <c r="A31" s="15"/>
      <c r="B31" s="14" t="s">
        <v>117</v>
      </c>
      <c r="C31" s="14"/>
      <c r="D31" s="14"/>
    </row>
    <row r="32" spans="1:4" ht="15">
      <c r="A32" s="15"/>
      <c r="B32" s="14" t="s">
        <v>118</v>
      </c>
      <c r="C32" s="14"/>
      <c r="D32" s="14"/>
    </row>
    <row r="33" spans="1:4" ht="15">
      <c r="A33" s="15"/>
      <c r="B33" s="14" t="s">
        <v>119</v>
      </c>
      <c r="C33" s="14"/>
      <c r="D33" s="14"/>
    </row>
    <row r="34" spans="1:4" ht="15">
      <c r="A34" s="15"/>
      <c r="B34" s="14" t="s">
        <v>120</v>
      </c>
      <c r="C34" s="14"/>
      <c r="D34" s="14"/>
    </row>
    <row r="35" spans="1:4" ht="15">
      <c r="A35" s="15"/>
      <c r="B35" s="14" t="s">
        <v>121</v>
      </c>
      <c r="C35" s="14"/>
      <c r="D35" s="14"/>
    </row>
    <row r="36" spans="1:4" ht="15">
      <c r="A36" s="15"/>
      <c r="B36" s="14" t="s">
        <v>132</v>
      </c>
      <c r="C36" s="14"/>
      <c r="D36" s="14"/>
    </row>
    <row r="37" spans="1:4" ht="15">
      <c r="A37" s="15"/>
      <c r="B37" s="14" t="s">
        <v>149</v>
      </c>
      <c r="C37" s="14"/>
      <c r="D37" s="14"/>
    </row>
    <row r="38" spans="1:4" ht="15">
      <c r="A38" s="15"/>
      <c r="B38" s="14" t="s">
        <v>150</v>
      </c>
      <c r="C38" s="14"/>
      <c r="D38" s="14"/>
    </row>
    <row r="39" spans="1:4" ht="15">
      <c r="A39" s="15"/>
      <c r="B39" s="14" t="s">
        <v>122</v>
      </c>
      <c r="C39" s="14"/>
      <c r="D39" s="14"/>
    </row>
    <row r="40" spans="1:4" ht="15">
      <c r="A40" s="15"/>
      <c r="B40" s="14" t="s">
        <v>123</v>
      </c>
      <c r="C40" s="14"/>
      <c r="D40" s="14"/>
    </row>
    <row r="41" spans="1:4" ht="15">
      <c r="A41" s="15"/>
      <c r="B41" s="15"/>
      <c r="C41" s="14"/>
      <c r="D41" s="14"/>
    </row>
    <row r="42" spans="1:4" ht="15">
      <c r="A42" s="18" t="s">
        <v>50</v>
      </c>
      <c r="B42" s="7" t="s">
        <v>49</v>
      </c>
      <c r="C42" s="121">
        <f>D42*12*B9</f>
        <v>217213.91999999998</v>
      </c>
      <c r="D42" s="104">
        <v>1.2</v>
      </c>
    </row>
    <row r="43" spans="1:4" ht="15">
      <c r="A43" s="15" t="s">
        <v>48</v>
      </c>
      <c r="B43" s="14" t="s">
        <v>47</v>
      </c>
      <c r="C43" s="14"/>
      <c r="D43" s="14" t="s">
        <v>0</v>
      </c>
    </row>
    <row r="44" spans="1:4" ht="15">
      <c r="A44" s="15" t="s">
        <v>46</v>
      </c>
      <c r="B44" s="14" t="s">
        <v>45</v>
      </c>
      <c r="C44" s="14"/>
      <c r="D44" s="14"/>
    </row>
    <row r="45" spans="1:4" ht="15">
      <c r="A45" s="11"/>
      <c r="B45" s="5"/>
      <c r="C45" s="5"/>
      <c r="D45" s="5"/>
    </row>
    <row r="46" spans="1:4" ht="15">
      <c r="A46" s="18" t="s">
        <v>44</v>
      </c>
      <c r="B46" s="122"/>
      <c r="C46" s="121">
        <f>D46*12*B9</f>
        <v>244365.66000000006</v>
      </c>
      <c r="D46" s="7">
        <v>1.35</v>
      </c>
    </row>
    <row r="47" spans="1:4" ht="45">
      <c r="A47" s="38"/>
      <c r="B47" s="123" t="s">
        <v>190</v>
      </c>
      <c r="C47" s="124"/>
      <c r="D47" s="14"/>
    </row>
    <row r="48" spans="1:4" ht="30">
      <c r="A48" s="15"/>
      <c r="B48" s="123" t="s">
        <v>191</v>
      </c>
      <c r="C48" s="125"/>
      <c r="D48" s="14"/>
    </row>
    <row r="49" spans="1:4" ht="30">
      <c r="A49" s="15"/>
      <c r="B49" s="126" t="s">
        <v>192</v>
      </c>
      <c r="C49" s="125"/>
      <c r="D49" s="14"/>
    </row>
    <row r="50" spans="1:4" ht="60">
      <c r="A50" s="15"/>
      <c r="B50" s="123" t="s">
        <v>193</v>
      </c>
      <c r="C50" s="125"/>
      <c r="D50" s="14"/>
    </row>
    <row r="51" spans="1:4" ht="30">
      <c r="A51" s="15"/>
      <c r="B51" s="123" t="s">
        <v>194</v>
      </c>
      <c r="C51" s="125"/>
      <c r="D51" s="14"/>
    </row>
    <row r="52" spans="1:4" ht="30">
      <c r="A52" s="15"/>
      <c r="B52" s="123" t="s">
        <v>195</v>
      </c>
      <c r="C52" s="125"/>
      <c r="D52" s="14"/>
    </row>
    <row r="53" spans="1:4" ht="30">
      <c r="A53" s="15"/>
      <c r="B53" s="123" t="s">
        <v>196</v>
      </c>
      <c r="C53" s="125"/>
      <c r="D53" s="14"/>
    </row>
    <row r="54" spans="1:4" ht="15.75" customHeight="1">
      <c r="A54" s="15"/>
      <c r="B54" s="123" t="s">
        <v>197</v>
      </c>
      <c r="C54" s="125"/>
      <c r="D54" s="14"/>
    </row>
    <row r="55" spans="1:4" ht="15">
      <c r="A55" s="15"/>
      <c r="B55" s="123" t="s">
        <v>198</v>
      </c>
      <c r="C55" s="125"/>
      <c r="D55" s="14"/>
    </row>
    <row r="56" spans="1:4" ht="15">
      <c r="A56" s="18" t="s">
        <v>42</v>
      </c>
      <c r="B56" s="7"/>
      <c r="C56" s="121">
        <v>445288</v>
      </c>
      <c r="D56" s="7">
        <v>2.46</v>
      </c>
    </row>
    <row r="57" spans="1:4" ht="15">
      <c r="A57" s="15" t="s">
        <v>40</v>
      </c>
      <c r="B57" s="14" t="s">
        <v>199</v>
      </c>
      <c r="C57" s="125"/>
      <c r="D57" s="14"/>
    </row>
    <row r="58" spans="1:4" ht="15">
      <c r="A58" s="15"/>
      <c r="B58" s="123" t="s">
        <v>200</v>
      </c>
      <c r="C58" s="125"/>
      <c r="D58" s="14"/>
    </row>
    <row r="59" spans="1:4" ht="30">
      <c r="A59" s="15"/>
      <c r="B59" s="123" t="s">
        <v>201</v>
      </c>
      <c r="C59" s="125"/>
      <c r="D59" s="14"/>
    </row>
    <row r="60" spans="1:4" ht="30">
      <c r="A60" s="15"/>
      <c r="B60" s="123" t="s">
        <v>202</v>
      </c>
      <c r="C60" s="125"/>
      <c r="D60" s="14"/>
    </row>
    <row r="61" spans="1:4" ht="30">
      <c r="A61" s="15"/>
      <c r="B61" s="123" t="s">
        <v>203</v>
      </c>
      <c r="C61" s="125"/>
      <c r="D61" s="14"/>
    </row>
    <row r="62" spans="1:4" ht="45">
      <c r="A62" s="15"/>
      <c r="B62" s="123" t="s">
        <v>204</v>
      </c>
      <c r="C62" s="125"/>
      <c r="D62" s="14"/>
    </row>
    <row r="63" spans="1:4" ht="30">
      <c r="A63" s="15"/>
      <c r="B63" s="123" t="s">
        <v>205</v>
      </c>
      <c r="C63" s="125"/>
      <c r="D63" s="14"/>
    </row>
    <row r="64" spans="1:4" ht="30">
      <c r="A64" s="15"/>
      <c r="B64" s="123" t="s">
        <v>206</v>
      </c>
      <c r="C64" s="125"/>
      <c r="D64" s="14"/>
    </row>
    <row r="65" spans="1:4" ht="15">
      <c r="A65" s="15"/>
      <c r="B65" s="126" t="s">
        <v>207</v>
      </c>
      <c r="C65" s="125"/>
      <c r="D65" s="14"/>
    </row>
    <row r="66" spans="1:4" ht="15">
      <c r="A66" s="15"/>
      <c r="B66" s="123" t="s">
        <v>200</v>
      </c>
      <c r="C66" s="125"/>
      <c r="D66" s="14"/>
    </row>
    <row r="67" spans="1:4" ht="30">
      <c r="A67" s="15"/>
      <c r="B67" s="123" t="s">
        <v>208</v>
      </c>
      <c r="C67" s="125"/>
      <c r="D67" s="14"/>
    </row>
    <row r="68" spans="1:4" ht="30">
      <c r="A68" s="15"/>
      <c r="B68" s="123" t="s">
        <v>209</v>
      </c>
      <c r="C68" s="125"/>
      <c r="D68" s="14"/>
    </row>
    <row r="69" spans="1:4" ht="30">
      <c r="A69" s="15"/>
      <c r="B69" s="123" t="s">
        <v>210</v>
      </c>
      <c r="C69" s="125"/>
      <c r="D69" s="14"/>
    </row>
    <row r="70" spans="1:4" ht="15">
      <c r="A70" s="15"/>
      <c r="B70" s="126" t="s">
        <v>211</v>
      </c>
      <c r="C70" s="125"/>
      <c r="D70" s="14"/>
    </row>
    <row r="71" spans="1:4" ht="15">
      <c r="A71" s="18" t="s">
        <v>39</v>
      </c>
      <c r="B71" s="7" t="s">
        <v>38</v>
      </c>
      <c r="C71" s="121">
        <f>D71*12*B9</f>
        <v>43442.784</v>
      </c>
      <c r="D71" s="104">
        <v>0.24</v>
      </c>
    </row>
    <row r="72" spans="1:4" ht="15">
      <c r="A72" s="15" t="s">
        <v>37</v>
      </c>
      <c r="B72" s="14"/>
      <c r="C72" s="125"/>
      <c r="D72" s="14"/>
    </row>
    <row r="73" spans="1:4" ht="15">
      <c r="A73" s="11"/>
      <c r="B73" s="5"/>
      <c r="C73" s="127"/>
      <c r="D73" s="5"/>
    </row>
    <row r="74" spans="1:4" ht="15">
      <c r="A74" s="18" t="s">
        <v>36</v>
      </c>
      <c r="B74" s="7" t="s">
        <v>142</v>
      </c>
      <c r="C74" s="121">
        <v>35718.5</v>
      </c>
      <c r="D74" s="104">
        <v>0.2</v>
      </c>
    </row>
    <row r="75" spans="1:4" ht="15">
      <c r="A75" s="15" t="s">
        <v>35</v>
      </c>
      <c r="B75" s="14" t="s">
        <v>34</v>
      </c>
      <c r="C75" s="125"/>
      <c r="D75" s="14"/>
    </row>
    <row r="76" spans="1:4" ht="15">
      <c r="A76" s="15"/>
      <c r="B76" s="14"/>
      <c r="C76" s="125"/>
      <c r="D76" s="14"/>
    </row>
    <row r="77" spans="1:4" ht="15">
      <c r="A77" s="18" t="s">
        <v>33</v>
      </c>
      <c r="B77" s="7" t="s">
        <v>32</v>
      </c>
      <c r="C77" s="121">
        <f>D77*12*B9</f>
        <v>108606.95999999999</v>
      </c>
      <c r="D77" s="104">
        <v>0.6</v>
      </c>
    </row>
    <row r="78" spans="1:4" ht="15">
      <c r="A78" s="15" t="s">
        <v>31</v>
      </c>
      <c r="B78" s="14"/>
      <c r="C78" s="125"/>
      <c r="D78" s="14"/>
    </row>
    <row r="79" spans="1:4" ht="15">
      <c r="A79" s="11"/>
      <c r="B79" s="5"/>
      <c r="C79" s="127"/>
      <c r="D79" s="5"/>
    </row>
    <row r="80" spans="1:4" ht="15">
      <c r="A80" s="18" t="s">
        <v>30</v>
      </c>
      <c r="B80" s="7" t="s">
        <v>29</v>
      </c>
      <c r="C80" s="121">
        <f>D80*12*B9</f>
        <v>289618.56000000006</v>
      </c>
      <c r="D80" s="104">
        <v>1.6</v>
      </c>
    </row>
    <row r="81" spans="1:4" ht="15">
      <c r="A81" s="15" t="s">
        <v>28</v>
      </c>
      <c r="B81" s="14"/>
      <c r="C81" s="125"/>
      <c r="D81" s="14"/>
    </row>
    <row r="82" spans="1:4" ht="15">
      <c r="A82" s="15"/>
      <c r="B82" s="14"/>
      <c r="C82" s="125"/>
      <c r="D82" s="14"/>
    </row>
    <row r="83" spans="1:4" ht="15">
      <c r="A83" s="18" t="s">
        <v>27</v>
      </c>
      <c r="B83" s="7" t="s">
        <v>26</v>
      </c>
      <c r="C83" s="121">
        <v>307719</v>
      </c>
      <c r="D83" s="104">
        <v>1.7</v>
      </c>
    </row>
    <row r="84" spans="1:4" ht="15">
      <c r="A84" s="15" t="s">
        <v>25</v>
      </c>
      <c r="B84" s="14"/>
      <c r="C84" s="125"/>
      <c r="D84" s="14"/>
    </row>
    <row r="85" spans="1:4" ht="15">
      <c r="A85" s="11"/>
      <c r="B85" s="5"/>
      <c r="C85" s="127"/>
      <c r="D85" s="5"/>
    </row>
    <row r="86" spans="1:4" ht="15">
      <c r="A86" s="18" t="s">
        <v>24</v>
      </c>
      <c r="B86" s="7" t="s">
        <v>212</v>
      </c>
      <c r="C86" s="121">
        <f>D86*12*B9</f>
        <v>244365.66000000006</v>
      </c>
      <c r="D86" s="104">
        <v>1.35</v>
      </c>
    </row>
    <row r="87" spans="1:4" ht="15">
      <c r="A87" s="15" t="s">
        <v>22</v>
      </c>
      <c r="B87" s="14" t="s">
        <v>213</v>
      </c>
      <c r="C87" s="125"/>
      <c r="D87" s="14"/>
    </row>
    <row r="88" spans="1:4" ht="15">
      <c r="A88" s="15"/>
      <c r="B88" s="14" t="s">
        <v>214</v>
      </c>
      <c r="C88" s="125"/>
      <c r="D88" s="14"/>
    </row>
    <row r="89" spans="1:4" ht="15">
      <c r="A89" s="15"/>
      <c r="B89" s="14" t="s">
        <v>215</v>
      </c>
      <c r="C89" s="125"/>
      <c r="D89" s="14"/>
    </row>
    <row r="90" spans="1:4" ht="15">
      <c r="A90" s="15"/>
      <c r="B90" s="14" t="s">
        <v>216</v>
      </c>
      <c r="C90" s="125"/>
      <c r="D90" s="14"/>
    </row>
    <row r="91" spans="1:4" ht="15">
      <c r="A91" s="15"/>
      <c r="B91" s="14" t="s">
        <v>217</v>
      </c>
      <c r="C91" s="125"/>
      <c r="D91" s="14"/>
    </row>
    <row r="92" spans="1:4" ht="15">
      <c r="A92" s="15"/>
      <c r="B92" s="14" t="s">
        <v>218</v>
      </c>
      <c r="C92" s="125"/>
      <c r="D92" s="14"/>
    </row>
    <row r="93" spans="1:4" ht="15">
      <c r="A93" s="15"/>
      <c r="B93" s="14" t="s">
        <v>219</v>
      </c>
      <c r="C93" s="125"/>
      <c r="D93" s="14"/>
    </row>
    <row r="94" spans="1:4" ht="15">
      <c r="A94" s="15"/>
      <c r="B94" s="14" t="s">
        <v>220</v>
      </c>
      <c r="C94" s="125"/>
      <c r="D94" s="14"/>
    </row>
    <row r="95" spans="1:4" ht="15">
      <c r="A95" s="11"/>
      <c r="B95" s="5"/>
      <c r="C95" s="127"/>
      <c r="D95" s="5"/>
    </row>
    <row r="96" spans="1:4" ht="15">
      <c r="A96" s="18" t="s">
        <v>221</v>
      </c>
      <c r="B96" s="3" t="s">
        <v>21</v>
      </c>
      <c r="C96" s="121">
        <f>D96*12*B9</f>
        <v>59733.828000000001</v>
      </c>
      <c r="D96" s="22">
        <v>0.33</v>
      </c>
    </row>
    <row r="97" spans="1:4" ht="15">
      <c r="A97" s="11" t="s">
        <v>222</v>
      </c>
      <c r="B97" s="20"/>
      <c r="C97" s="127"/>
      <c r="D97" s="19"/>
    </row>
    <row r="98" spans="1:4" ht="15">
      <c r="A98" s="18" t="s">
        <v>20</v>
      </c>
      <c r="B98" s="7" t="s">
        <v>19</v>
      </c>
      <c r="C98" s="121">
        <f>D98*12*B9</f>
        <v>293238.79200000002</v>
      </c>
      <c r="D98" s="104">
        <v>1.62</v>
      </c>
    </row>
    <row r="99" spans="1:4" ht="15">
      <c r="A99" s="15" t="s">
        <v>18</v>
      </c>
      <c r="B99" s="14" t="s">
        <v>17</v>
      </c>
      <c r="C99" s="125"/>
      <c r="D99" s="14"/>
    </row>
    <row r="100" spans="1:4" ht="15">
      <c r="A100" s="15" t="s">
        <v>16</v>
      </c>
      <c r="B100" s="14" t="s">
        <v>15</v>
      </c>
      <c r="C100" s="125"/>
      <c r="D100" s="14"/>
    </row>
    <row r="101" spans="1:4" ht="15">
      <c r="A101" s="15"/>
      <c r="B101" s="14" t="s">
        <v>14</v>
      </c>
      <c r="C101" s="125"/>
      <c r="D101" s="14"/>
    </row>
    <row r="102" spans="1:4" ht="15">
      <c r="A102" s="15"/>
      <c r="B102" s="14" t="s">
        <v>13</v>
      </c>
      <c r="C102" s="125"/>
      <c r="D102" s="14"/>
    </row>
    <row r="103" spans="1:4" ht="15">
      <c r="A103" s="15"/>
      <c r="B103" s="14" t="s">
        <v>12</v>
      </c>
      <c r="C103" s="125"/>
      <c r="D103" s="14"/>
    </row>
    <row r="104" spans="1:4" ht="15">
      <c r="A104" s="15"/>
      <c r="B104" s="14" t="s">
        <v>11</v>
      </c>
      <c r="C104" s="125"/>
      <c r="D104" s="14"/>
    </row>
    <row r="105" spans="1:4" ht="15">
      <c r="A105" s="15"/>
      <c r="B105" s="14" t="s">
        <v>10</v>
      </c>
      <c r="C105" s="125"/>
      <c r="D105" s="14"/>
    </row>
    <row r="106" spans="1:4" ht="15">
      <c r="A106" s="15"/>
      <c r="B106" s="14" t="s">
        <v>9</v>
      </c>
      <c r="C106" s="125"/>
      <c r="D106" s="14"/>
    </row>
    <row r="107" spans="1:4" ht="15">
      <c r="A107" s="15"/>
      <c r="B107" s="14" t="s">
        <v>8</v>
      </c>
      <c r="C107" s="125"/>
      <c r="D107" s="14"/>
    </row>
    <row r="108" spans="1:4" ht="15">
      <c r="A108" s="15"/>
      <c r="B108" s="14" t="s">
        <v>7</v>
      </c>
      <c r="C108" s="125"/>
      <c r="D108" s="14"/>
    </row>
    <row r="109" spans="1:4" ht="15">
      <c r="A109" s="15"/>
      <c r="B109" s="14" t="s">
        <v>6</v>
      </c>
      <c r="C109" s="125"/>
      <c r="D109" s="14"/>
    </row>
    <row r="110" spans="1:4" ht="15">
      <c r="A110" s="15"/>
      <c r="B110" s="14" t="s">
        <v>5</v>
      </c>
      <c r="C110" s="125"/>
      <c r="D110" s="14"/>
    </row>
    <row r="111" spans="1:4" ht="15">
      <c r="A111" s="15"/>
      <c r="B111" s="14" t="s">
        <v>4</v>
      </c>
      <c r="C111" s="125"/>
      <c r="D111" s="14"/>
    </row>
    <row r="112" spans="1:4" ht="15">
      <c r="A112" s="15"/>
      <c r="B112" s="14" t="s">
        <v>3</v>
      </c>
      <c r="C112" s="125"/>
      <c r="D112" s="14"/>
    </row>
    <row r="113" spans="1:4" ht="15">
      <c r="A113" s="11"/>
      <c r="B113" s="5" t="s">
        <v>2</v>
      </c>
      <c r="C113" s="127"/>
      <c r="D113" s="5"/>
    </row>
    <row r="114" spans="1:4" ht="15">
      <c r="A114" s="12" t="s">
        <v>223</v>
      </c>
      <c r="B114" s="18" t="s">
        <v>224</v>
      </c>
      <c r="C114" s="18" t="s">
        <v>225</v>
      </c>
      <c r="D114" s="18"/>
    </row>
    <row r="115" spans="1:4" ht="15">
      <c r="A115" s="15"/>
      <c r="B115" s="15" t="s">
        <v>226</v>
      </c>
      <c r="C115" s="15"/>
      <c r="D115" s="15"/>
    </row>
    <row r="116" spans="1:4" ht="15">
      <c r="A116" s="11"/>
      <c r="B116" s="11"/>
      <c r="C116" s="11"/>
      <c r="D116" s="11"/>
    </row>
    <row r="117" spans="1:4" ht="15">
      <c r="A117" s="1"/>
      <c r="B117" s="1"/>
      <c r="C117" s="1"/>
      <c r="D117" s="1"/>
    </row>
    <row r="118" spans="1:4" ht="15.75">
      <c r="A118" s="69" t="s">
        <v>98</v>
      </c>
      <c r="B118" s="69"/>
      <c r="C118"/>
      <c r="D118"/>
    </row>
    <row r="119" spans="1:4" ht="15.75">
      <c r="A119" s="69" t="s">
        <v>227</v>
      </c>
      <c r="B119" s="69"/>
      <c r="C119"/>
      <c r="D119"/>
    </row>
    <row r="120" spans="1:4" ht="15.75">
      <c r="A120" s="69"/>
      <c r="B120" s="69" t="s">
        <v>131</v>
      </c>
      <c r="C120"/>
      <c r="D120"/>
    </row>
    <row r="121" spans="1:4" ht="15.75">
      <c r="A121" s="69"/>
      <c r="B121" s="69"/>
      <c r="C121"/>
      <c r="D121"/>
    </row>
    <row r="122" spans="1:4" ht="15.75">
      <c r="A122" s="128" t="s">
        <v>97</v>
      </c>
      <c r="B122" s="128"/>
      <c r="C122" s="129"/>
      <c r="D122" s="130"/>
    </row>
    <row r="123" spans="1:4" ht="15.75">
      <c r="A123" s="96" t="s">
        <v>96</v>
      </c>
      <c r="B123" s="90">
        <v>14886.9</v>
      </c>
      <c r="C123" s="131"/>
      <c r="D123" s="132"/>
    </row>
    <row r="124" spans="1:4" ht="15.75">
      <c r="A124" s="128" t="s">
        <v>80</v>
      </c>
      <c r="B124" s="128" t="s">
        <v>95</v>
      </c>
      <c r="C124" s="129"/>
      <c r="D124" s="130"/>
    </row>
    <row r="125" spans="1:4" ht="15.75">
      <c r="A125" s="90" t="s">
        <v>94</v>
      </c>
      <c r="B125" s="90">
        <v>14886.9</v>
      </c>
      <c r="C125" s="131"/>
      <c r="D125" s="132"/>
    </row>
    <row r="126" spans="1:4" ht="15.75">
      <c r="A126" s="96" t="s">
        <v>93</v>
      </c>
      <c r="B126" s="90">
        <v>0</v>
      </c>
      <c r="C126" s="133"/>
      <c r="D126" s="134"/>
    </row>
    <row r="127" spans="1:4" ht="15">
      <c r="A127" s="70"/>
      <c r="B127" s="72"/>
      <c r="C127" s="135" t="s">
        <v>228</v>
      </c>
      <c r="D127" s="136"/>
    </row>
    <row r="128" spans="1:4" ht="15">
      <c r="A128" s="71" t="s">
        <v>91</v>
      </c>
      <c r="B128" s="75" t="s">
        <v>90</v>
      </c>
      <c r="C128" s="137" t="s">
        <v>229</v>
      </c>
      <c r="D128" s="138"/>
    </row>
    <row r="129" spans="1:4" ht="15">
      <c r="A129" s="71" t="s">
        <v>87</v>
      </c>
      <c r="B129" s="72"/>
      <c r="C129" s="139" t="s">
        <v>230</v>
      </c>
      <c r="D129" s="140" t="s">
        <v>231</v>
      </c>
    </row>
    <row r="130" spans="1:4" ht="15">
      <c r="A130" s="71"/>
      <c r="B130" s="72"/>
      <c r="C130" s="139" t="s">
        <v>232</v>
      </c>
      <c r="D130" s="140" t="s">
        <v>233</v>
      </c>
    </row>
    <row r="131" spans="1:4" ht="15">
      <c r="A131" s="73"/>
      <c r="B131" s="74"/>
      <c r="C131" s="141" t="s">
        <v>187</v>
      </c>
      <c r="D131" s="142" t="s">
        <v>187</v>
      </c>
    </row>
    <row r="132" spans="1:4" ht="15">
      <c r="A132" s="79" t="s">
        <v>83</v>
      </c>
      <c r="B132" s="72"/>
      <c r="C132" s="93">
        <f>C134+C156+C160+C162+C165+C168+C171+C174+C177+C180++C183+C185</f>
        <v>2940460.4880000004</v>
      </c>
      <c r="D132" s="80">
        <f>D134+D156+D160+D162+D165+D168+D171+D174+D177+D180+D183+D185</f>
        <v>16.459999999999997</v>
      </c>
    </row>
    <row r="133" spans="1:4" ht="15">
      <c r="A133" s="79" t="s">
        <v>82</v>
      </c>
      <c r="B133" s="72"/>
      <c r="C133" s="76"/>
      <c r="D133" s="77"/>
    </row>
    <row r="134" spans="1:4" ht="15">
      <c r="A134" s="70" t="s">
        <v>100</v>
      </c>
      <c r="B134" s="81" t="s">
        <v>101</v>
      </c>
      <c r="C134" s="82">
        <f>D134*12*B123</f>
        <v>809251.88399999996</v>
      </c>
      <c r="D134" s="83">
        <v>4.53</v>
      </c>
    </row>
    <row r="135" spans="1:4" ht="15">
      <c r="A135" s="71" t="s">
        <v>46</v>
      </c>
      <c r="B135" s="75" t="s">
        <v>102</v>
      </c>
      <c r="C135" s="76"/>
      <c r="D135" s="77"/>
    </row>
    <row r="136" spans="1:4" ht="15">
      <c r="A136" s="71" t="s">
        <v>103</v>
      </c>
      <c r="B136" s="75" t="s">
        <v>104</v>
      </c>
      <c r="C136" s="76"/>
      <c r="D136" s="77"/>
    </row>
    <row r="137" spans="1:4" ht="15">
      <c r="A137" s="71" t="s">
        <v>105</v>
      </c>
      <c r="B137" s="75" t="s">
        <v>106</v>
      </c>
      <c r="C137" s="76"/>
      <c r="D137" s="77"/>
    </row>
    <row r="138" spans="1:4" ht="15">
      <c r="A138" s="71" t="s">
        <v>107</v>
      </c>
      <c r="B138" s="75" t="s">
        <v>108</v>
      </c>
      <c r="C138" s="76"/>
      <c r="D138" s="77"/>
    </row>
    <row r="139" spans="1:4" ht="15">
      <c r="A139" s="71" t="s">
        <v>109</v>
      </c>
      <c r="B139" s="75" t="s">
        <v>110</v>
      </c>
      <c r="C139" s="76"/>
      <c r="D139" s="77"/>
    </row>
    <row r="140" spans="1:4" ht="15">
      <c r="A140" s="71" t="s">
        <v>111</v>
      </c>
      <c r="B140" s="75" t="s">
        <v>112</v>
      </c>
      <c r="C140" s="76"/>
      <c r="D140" s="77"/>
    </row>
    <row r="141" spans="1:4" ht="15">
      <c r="A141" s="71"/>
      <c r="B141" s="75" t="s">
        <v>113</v>
      </c>
      <c r="C141" s="76"/>
      <c r="D141" s="77"/>
    </row>
    <row r="142" spans="1:4" ht="15">
      <c r="A142" s="71"/>
      <c r="B142" s="75" t="s">
        <v>114</v>
      </c>
      <c r="C142" s="76"/>
      <c r="D142" s="77"/>
    </row>
    <row r="143" spans="1:4" ht="15">
      <c r="A143" s="71"/>
      <c r="B143" s="75" t="s">
        <v>115</v>
      </c>
      <c r="C143" s="76"/>
      <c r="D143" s="77"/>
    </row>
    <row r="144" spans="1:4" ht="15">
      <c r="A144" s="71"/>
      <c r="B144" s="75" t="s">
        <v>116</v>
      </c>
      <c r="C144" s="76"/>
      <c r="D144" s="77"/>
    </row>
    <row r="145" spans="1:4" ht="15">
      <c r="A145" s="71"/>
      <c r="B145" s="75" t="s">
        <v>117</v>
      </c>
      <c r="C145" s="76"/>
      <c r="D145" s="77"/>
    </row>
    <row r="146" spans="1:4" ht="15">
      <c r="A146" s="71"/>
      <c r="B146" s="75" t="s">
        <v>118</v>
      </c>
      <c r="C146" s="76"/>
      <c r="D146" s="77"/>
    </row>
    <row r="147" spans="1:4" ht="15">
      <c r="A147" s="71"/>
      <c r="B147" s="75" t="s">
        <v>119</v>
      </c>
      <c r="C147" s="76"/>
      <c r="D147" s="77"/>
    </row>
    <row r="148" spans="1:4" ht="15">
      <c r="A148" s="71"/>
      <c r="B148" s="75" t="s">
        <v>120</v>
      </c>
      <c r="C148" s="76"/>
      <c r="D148" s="77"/>
    </row>
    <row r="149" spans="1:4" ht="15">
      <c r="A149" s="71"/>
      <c r="B149" s="75" t="s">
        <v>121</v>
      </c>
      <c r="C149" s="76"/>
      <c r="D149" s="77"/>
    </row>
    <row r="150" spans="1:4" ht="15">
      <c r="A150" s="71"/>
      <c r="B150" s="75" t="s">
        <v>132</v>
      </c>
      <c r="C150" s="76"/>
      <c r="D150" s="77"/>
    </row>
    <row r="151" spans="1:4" ht="15">
      <c r="A151" s="71"/>
      <c r="B151" s="75" t="s">
        <v>133</v>
      </c>
      <c r="C151" s="76"/>
      <c r="D151" s="77"/>
    </row>
    <row r="152" spans="1:4" ht="15">
      <c r="A152" s="71"/>
      <c r="B152" s="75" t="s">
        <v>134</v>
      </c>
      <c r="C152" s="76"/>
      <c r="D152" s="77"/>
    </row>
    <row r="153" spans="1:4" ht="15">
      <c r="A153" s="71"/>
      <c r="B153" s="75" t="s">
        <v>122</v>
      </c>
      <c r="C153" s="76"/>
      <c r="D153" s="77"/>
    </row>
    <row r="154" spans="1:4" ht="15">
      <c r="A154" s="71"/>
      <c r="B154" s="75" t="s">
        <v>123</v>
      </c>
      <c r="C154" s="76"/>
      <c r="D154" s="77"/>
    </row>
    <row r="155" spans="1:4" ht="15">
      <c r="A155" s="73"/>
      <c r="B155" s="74"/>
      <c r="C155" s="85"/>
      <c r="D155" s="78"/>
    </row>
    <row r="156" spans="1:4" ht="15">
      <c r="A156" s="71" t="s">
        <v>50</v>
      </c>
      <c r="B156" s="75" t="s">
        <v>49</v>
      </c>
      <c r="C156" s="86">
        <f>D156*12*B123</f>
        <v>180429.228</v>
      </c>
      <c r="D156" s="87">
        <v>1.01</v>
      </c>
    </row>
    <row r="157" spans="1:4" ht="15">
      <c r="A157" s="71" t="s">
        <v>48</v>
      </c>
      <c r="B157" s="75" t="s">
        <v>47</v>
      </c>
      <c r="C157" s="76"/>
      <c r="D157" s="77" t="s">
        <v>0</v>
      </c>
    </row>
    <row r="158" spans="1:4" ht="15">
      <c r="A158" s="71" t="s">
        <v>46</v>
      </c>
      <c r="B158" s="75" t="s">
        <v>45</v>
      </c>
      <c r="C158" s="76"/>
      <c r="D158" s="77"/>
    </row>
    <row r="159" spans="1:4" ht="15">
      <c r="A159" s="71"/>
      <c r="B159" s="75"/>
      <c r="C159" s="76"/>
      <c r="D159" s="77"/>
    </row>
    <row r="160" spans="1:4" ht="15">
      <c r="A160" s="70" t="s">
        <v>44</v>
      </c>
      <c r="B160" s="81" t="s">
        <v>43</v>
      </c>
      <c r="C160" s="82">
        <f>D160*12*B123</f>
        <v>212584.93199999997</v>
      </c>
      <c r="D160" s="83">
        <v>1.19</v>
      </c>
    </row>
    <row r="161" spans="1:4" ht="15">
      <c r="A161" s="73"/>
      <c r="B161" s="84"/>
      <c r="C161" s="85"/>
      <c r="D161" s="78"/>
    </row>
    <row r="162" spans="1:4" ht="15">
      <c r="A162" s="71" t="s">
        <v>42</v>
      </c>
      <c r="B162" s="75" t="s">
        <v>41</v>
      </c>
      <c r="C162" s="86">
        <f>D162*12*B123</f>
        <v>393014.16000000003</v>
      </c>
      <c r="D162" s="87">
        <v>2.2000000000000002</v>
      </c>
    </row>
    <row r="163" spans="1:4" ht="15">
      <c r="A163" s="71" t="s">
        <v>40</v>
      </c>
      <c r="B163" s="75"/>
      <c r="C163" s="76"/>
      <c r="D163" s="77"/>
    </row>
    <row r="164" spans="1:4" ht="15">
      <c r="A164" s="71"/>
      <c r="B164" s="75"/>
      <c r="C164" s="76"/>
      <c r="D164" s="77"/>
    </row>
    <row r="165" spans="1:4" ht="15">
      <c r="A165" s="70" t="s">
        <v>39</v>
      </c>
      <c r="B165" s="81" t="s">
        <v>38</v>
      </c>
      <c r="C165" s="82">
        <f>D165*12*B123</f>
        <v>50019.984000000004</v>
      </c>
      <c r="D165" s="83">
        <v>0.28000000000000003</v>
      </c>
    </row>
    <row r="166" spans="1:4" ht="15">
      <c r="A166" s="71" t="s">
        <v>37</v>
      </c>
      <c r="B166" s="75"/>
      <c r="C166" s="76"/>
      <c r="D166" s="77"/>
    </row>
    <row r="167" spans="1:4" ht="15">
      <c r="A167" s="73"/>
      <c r="B167" s="84"/>
      <c r="C167" s="85"/>
      <c r="D167" s="78"/>
    </row>
    <row r="168" spans="1:4" ht="15">
      <c r="A168" s="71" t="s">
        <v>36</v>
      </c>
      <c r="B168" s="75" t="s">
        <v>124</v>
      </c>
      <c r="C168" s="86">
        <f>D168*12*B123</f>
        <v>30369.275999999998</v>
      </c>
      <c r="D168" s="77">
        <v>0.17</v>
      </c>
    </row>
    <row r="169" spans="1:4" ht="15">
      <c r="A169" s="71" t="s">
        <v>35</v>
      </c>
      <c r="B169" s="75" t="s">
        <v>34</v>
      </c>
      <c r="C169" s="76"/>
      <c r="D169" s="77"/>
    </row>
    <row r="170" spans="1:4" ht="15">
      <c r="A170" s="71"/>
      <c r="B170" s="75"/>
      <c r="C170" s="76"/>
      <c r="D170" s="77"/>
    </row>
    <row r="171" spans="1:4" ht="15">
      <c r="A171" s="70" t="s">
        <v>33</v>
      </c>
      <c r="B171" s="81" t="s">
        <v>32</v>
      </c>
      <c r="C171" s="82">
        <f>D171*12*B123</f>
        <v>96467.112000000008</v>
      </c>
      <c r="D171" s="83">
        <v>0.54</v>
      </c>
    </row>
    <row r="172" spans="1:4" ht="15">
      <c r="A172" s="71" t="s">
        <v>31</v>
      </c>
      <c r="B172" s="75"/>
      <c r="C172" s="76"/>
      <c r="D172" s="77"/>
    </row>
    <row r="173" spans="1:4" ht="15">
      <c r="A173" s="73"/>
      <c r="B173" s="84"/>
      <c r="C173" s="85"/>
      <c r="D173" s="78"/>
    </row>
    <row r="174" spans="1:4" ht="15">
      <c r="A174" s="71" t="s">
        <v>30</v>
      </c>
      <c r="B174" s="75" t="s">
        <v>29</v>
      </c>
      <c r="C174" s="86">
        <f>D174*12*B123</f>
        <v>284042.05200000003</v>
      </c>
      <c r="D174" s="77">
        <v>1.59</v>
      </c>
    </row>
    <row r="175" spans="1:4" ht="15">
      <c r="A175" s="71" t="s">
        <v>28</v>
      </c>
      <c r="B175" s="75"/>
      <c r="C175" s="76"/>
      <c r="D175" s="77"/>
    </row>
    <row r="176" spans="1:4" ht="15">
      <c r="A176" s="71"/>
      <c r="B176" s="75"/>
      <c r="C176" s="76"/>
      <c r="D176" s="77"/>
    </row>
    <row r="177" spans="1:4" ht="15">
      <c r="A177" s="70" t="s">
        <v>27</v>
      </c>
      <c r="B177" s="81" t="s">
        <v>26</v>
      </c>
      <c r="C177" s="82">
        <f>D177*12*B123</f>
        <v>376936.30800000002</v>
      </c>
      <c r="D177" s="83">
        <v>2.11</v>
      </c>
    </row>
    <row r="178" spans="1:4" ht="15">
      <c r="A178" s="71" t="s">
        <v>25</v>
      </c>
      <c r="B178" s="75"/>
      <c r="C178" s="76"/>
      <c r="D178" s="77"/>
    </row>
    <row r="179" spans="1:4" ht="15">
      <c r="A179" s="73"/>
      <c r="B179" s="84"/>
      <c r="C179" s="85"/>
      <c r="D179" s="78"/>
    </row>
    <row r="180" spans="1:4" ht="15">
      <c r="A180" s="71" t="s">
        <v>24</v>
      </c>
      <c r="B180" s="75" t="s">
        <v>23</v>
      </c>
      <c r="C180" s="86">
        <f>D180*12*B123</f>
        <v>198293.508</v>
      </c>
      <c r="D180" s="87">
        <v>1.1100000000000001</v>
      </c>
    </row>
    <row r="181" spans="1:4" ht="15">
      <c r="A181" s="71" t="s">
        <v>22</v>
      </c>
      <c r="B181" s="75"/>
      <c r="C181" s="76"/>
      <c r="D181" s="77"/>
    </row>
    <row r="182" spans="1:4" ht="15">
      <c r="A182" s="71"/>
      <c r="B182" s="75"/>
      <c r="C182" s="76"/>
      <c r="D182" s="77"/>
    </row>
    <row r="183" spans="1:4" ht="15">
      <c r="A183" s="70" t="s">
        <v>135</v>
      </c>
      <c r="B183" s="81" t="s">
        <v>21</v>
      </c>
      <c r="C183" s="82">
        <f>D183*12*B123</f>
        <v>41087.844000000005</v>
      </c>
      <c r="D183" s="83">
        <v>0.23</v>
      </c>
    </row>
    <row r="184" spans="1:4" ht="15">
      <c r="A184" s="73" t="s">
        <v>136</v>
      </c>
      <c r="B184" s="84"/>
      <c r="C184" s="85"/>
      <c r="D184" s="78"/>
    </row>
    <row r="185" spans="1:4" ht="15">
      <c r="A185" s="71" t="s">
        <v>20</v>
      </c>
      <c r="B185" s="75" t="s">
        <v>19</v>
      </c>
      <c r="C185" s="86">
        <f>D185*12*B123</f>
        <v>267964.2</v>
      </c>
      <c r="D185" s="87">
        <v>1.5</v>
      </c>
    </row>
    <row r="186" spans="1:4" ht="15">
      <c r="A186" s="71" t="s">
        <v>18</v>
      </c>
      <c r="B186" s="75" t="s">
        <v>17</v>
      </c>
      <c r="C186" s="76"/>
      <c r="D186" s="77"/>
    </row>
    <row r="187" spans="1:4" ht="15">
      <c r="A187" s="71" t="s">
        <v>16</v>
      </c>
      <c r="B187" s="75" t="s">
        <v>15</v>
      </c>
      <c r="C187" s="76"/>
      <c r="D187" s="77"/>
    </row>
    <row r="188" spans="1:4" ht="15">
      <c r="A188" s="71"/>
      <c r="B188" s="75" t="s">
        <v>14</v>
      </c>
      <c r="C188" s="76"/>
      <c r="D188" s="77"/>
    </row>
    <row r="189" spans="1:4" ht="15">
      <c r="A189" s="71"/>
      <c r="B189" s="75" t="s">
        <v>13</v>
      </c>
      <c r="C189" s="76"/>
      <c r="D189" s="77"/>
    </row>
    <row r="190" spans="1:4" ht="15">
      <c r="A190" s="71"/>
      <c r="B190" s="75" t="s">
        <v>12</v>
      </c>
      <c r="C190" s="76"/>
      <c r="D190" s="77"/>
    </row>
    <row r="191" spans="1:4" ht="15">
      <c r="A191" s="71"/>
      <c r="B191" s="75" t="s">
        <v>11</v>
      </c>
      <c r="C191" s="76"/>
      <c r="D191" s="77"/>
    </row>
    <row r="192" spans="1:4" ht="15">
      <c r="A192" s="71"/>
      <c r="B192" s="75" t="s">
        <v>10</v>
      </c>
      <c r="C192" s="76"/>
      <c r="D192" s="77"/>
    </row>
    <row r="193" spans="1:4" ht="15">
      <c r="A193" s="71"/>
      <c r="B193" s="75" t="s">
        <v>9</v>
      </c>
      <c r="C193" s="76"/>
      <c r="D193" s="77"/>
    </row>
    <row r="194" spans="1:4" ht="15">
      <c r="A194" s="71"/>
      <c r="B194" s="75" t="s">
        <v>8</v>
      </c>
      <c r="C194" s="76"/>
      <c r="D194" s="77"/>
    </row>
    <row r="195" spans="1:4" ht="15">
      <c r="A195" s="71"/>
      <c r="B195" s="75" t="s">
        <v>7</v>
      </c>
      <c r="C195" s="76"/>
      <c r="D195" s="77"/>
    </row>
    <row r="196" spans="1:4" ht="15">
      <c r="A196" s="71"/>
      <c r="B196" s="75" t="s">
        <v>6</v>
      </c>
      <c r="C196" s="76"/>
      <c r="D196" s="77"/>
    </row>
    <row r="197" spans="1:4" ht="15">
      <c r="A197" s="71"/>
      <c r="B197" s="75" t="s">
        <v>5</v>
      </c>
      <c r="C197" s="76"/>
      <c r="D197" s="77"/>
    </row>
    <row r="198" spans="1:4" ht="15">
      <c r="A198" s="71"/>
      <c r="B198" s="75" t="s">
        <v>4</v>
      </c>
      <c r="C198" s="76"/>
      <c r="D198" s="77"/>
    </row>
    <row r="199" spans="1:4" ht="15">
      <c r="A199" s="71"/>
      <c r="B199" s="75" t="s">
        <v>3</v>
      </c>
      <c r="C199" s="76"/>
      <c r="D199" s="77"/>
    </row>
    <row r="200" spans="1:4" ht="15">
      <c r="A200" s="73"/>
      <c r="B200" s="75" t="s">
        <v>2</v>
      </c>
      <c r="C200" s="85"/>
      <c r="D200" s="78"/>
    </row>
    <row r="201" spans="1:4" ht="14.25">
      <c r="A201" s="88" t="s">
        <v>1</v>
      </c>
      <c r="B201" s="143" t="s">
        <v>126</v>
      </c>
      <c r="C201" s="94" t="s">
        <v>234</v>
      </c>
      <c r="D201" s="95" t="s">
        <v>234</v>
      </c>
    </row>
    <row r="202" spans="1:4" ht="15">
      <c r="A202" s="96"/>
      <c r="B202" s="89" t="s">
        <v>80</v>
      </c>
      <c r="C202" s="144"/>
      <c r="D202" s="145"/>
    </row>
    <row r="203" spans="1:4" ht="15">
      <c r="A203" s="96"/>
      <c r="B203" s="89" t="s">
        <v>137</v>
      </c>
      <c r="C203" s="75" t="s">
        <v>234</v>
      </c>
      <c r="D203" s="76" t="s">
        <v>234</v>
      </c>
    </row>
    <row r="204" spans="1:4" ht="15">
      <c r="A204" s="96"/>
      <c r="B204" s="89" t="s">
        <v>138</v>
      </c>
      <c r="C204" s="75" t="s">
        <v>234</v>
      </c>
      <c r="D204" s="76" t="s">
        <v>234</v>
      </c>
    </row>
    <row r="205" spans="1:4" ht="15.75">
      <c r="A205" s="96"/>
      <c r="B205" s="89" t="s">
        <v>139</v>
      </c>
      <c r="C205" s="146" t="s">
        <v>235</v>
      </c>
      <c r="D205" s="147" t="s">
        <v>234</v>
      </c>
    </row>
    <row r="206" spans="1:4" ht="15.75">
      <c r="A206" s="96"/>
      <c r="B206" s="89" t="s">
        <v>236</v>
      </c>
      <c r="C206" s="146"/>
      <c r="D206" s="147"/>
    </row>
    <row r="207" spans="1:4" ht="15.75">
      <c r="A207" s="96"/>
      <c r="B207" s="96" t="s">
        <v>237</v>
      </c>
      <c r="C207" s="146" t="s">
        <v>234</v>
      </c>
      <c r="D207" s="147" t="s">
        <v>234</v>
      </c>
    </row>
    <row r="208" spans="1:4" ht="15">
      <c r="A208" s="90"/>
      <c r="B208" s="148" t="s">
        <v>140</v>
      </c>
      <c r="C208" s="149" t="s">
        <v>234</v>
      </c>
      <c r="D208" s="150" t="s">
        <v>234</v>
      </c>
    </row>
  </sheetData>
  <sheetProtection selectLockedCells="1" selectUnlockedCells="1"/>
  <mergeCells count="3">
    <mergeCell ref="A4:D4"/>
    <mergeCell ref="A5:D5"/>
    <mergeCell ref="A6:D6"/>
  </mergeCells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76"/>
  <sheetViews>
    <sheetView topLeftCell="A127" workbookViewId="0">
      <selection activeCell="B217" sqref="B217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3" spans="1:4" ht="15">
      <c r="A3" s="1"/>
      <c r="B3" s="1"/>
      <c r="C3" s="1" t="s">
        <v>0</v>
      </c>
      <c r="D3" s="1"/>
    </row>
    <row r="4" spans="1:4" ht="15">
      <c r="A4" s="1" t="s">
        <v>98</v>
      </c>
      <c r="B4" s="1"/>
      <c r="C4" s="1"/>
      <c r="D4" s="1"/>
    </row>
    <row r="5" spans="1:4" ht="15">
      <c r="A5" s="1" t="s">
        <v>141</v>
      </c>
      <c r="B5" s="1"/>
      <c r="C5" s="1"/>
      <c r="D5" s="1"/>
    </row>
    <row r="6" spans="1:4" ht="15">
      <c r="A6" s="1"/>
      <c r="B6" s="1" t="s">
        <v>161</v>
      </c>
      <c r="C6" s="1"/>
      <c r="D6" s="1"/>
    </row>
    <row r="7" spans="1:4" ht="15">
      <c r="A7" s="1"/>
      <c r="B7" s="1"/>
      <c r="C7" s="1"/>
      <c r="D7" s="1"/>
    </row>
    <row r="8" spans="1:4" ht="15">
      <c r="A8" s="18" t="s">
        <v>97</v>
      </c>
      <c r="B8" s="27"/>
      <c r="C8" s="27"/>
      <c r="D8" s="31"/>
    </row>
    <row r="9" spans="1:4" ht="15">
      <c r="A9" s="15" t="s">
        <v>96</v>
      </c>
      <c r="B9" s="4">
        <v>2016.8</v>
      </c>
      <c r="C9" s="4"/>
      <c r="D9" s="29"/>
    </row>
    <row r="10" spans="1:4" ht="15">
      <c r="A10" s="18" t="s">
        <v>80</v>
      </c>
      <c r="B10" s="27" t="s">
        <v>95</v>
      </c>
      <c r="C10" s="27"/>
      <c r="D10" s="31"/>
    </row>
    <row r="11" spans="1:4" ht="15">
      <c r="A11" s="11" t="s">
        <v>94</v>
      </c>
      <c r="B11" s="25">
        <v>2016.8</v>
      </c>
      <c r="C11" s="25"/>
      <c r="D11" s="30"/>
    </row>
    <row r="12" spans="1:4" ht="15">
      <c r="A12" s="15" t="s">
        <v>93</v>
      </c>
      <c r="B12" s="4">
        <v>0</v>
      </c>
      <c r="C12" s="4"/>
      <c r="D12" s="29"/>
    </row>
    <row r="13" spans="1:4" ht="15">
      <c r="A13" s="18"/>
      <c r="B13" s="27"/>
      <c r="C13" s="18"/>
      <c r="D13" s="21" t="s">
        <v>92</v>
      </c>
    </row>
    <row r="14" spans="1:4" ht="15">
      <c r="A14" s="15" t="s">
        <v>91</v>
      </c>
      <c r="B14" s="3" t="s">
        <v>90</v>
      </c>
      <c r="C14" s="14" t="s">
        <v>89</v>
      </c>
      <c r="D14" s="13" t="s">
        <v>88</v>
      </c>
    </row>
    <row r="15" spans="1:4" ht="15">
      <c r="A15" s="15" t="s">
        <v>87</v>
      </c>
      <c r="B15" s="4"/>
      <c r="C15" s="14" t="s">
        <v>84</v>
      </c>
      <c r="D15" s="13" t="s">
        <v>86</v>
      </c>
    </row>
    <row r="16" spans="1:4" ht="15">
      <c r="A16" s="15"/>
      <c r="B16" s="4"/>
      <c r="C16" s="15"/>
      <c r="D16" s="13" t="s">
        <v>85</v>
      </c>
    </row>
    <row r="17" spans="1:4" ht="15">
      <c r="A17" s="11"/>
      <c r="B17" s="25"/>
      <c r="C17" s="11"/>
      <c r="D17" s="19" t="s">
        <v>84</v>
      </c>
    </row>
    <row r="18" spans="1:4" ht="15">
      <c r="A18" s="35" t="s">
        <v>83</v>
      </c>
      <c r="B18" s="4"/>
      <c r="C18" s="36">
        <f>C20+C39+C43+C45+C48+C51+C54+C57+C60+C63</f>
        <v>361813.92</v>
      </c>
      <c r="D18" s="37">
        <f>D20+D39+D43+D45+D48+D51+D54+D57+D60+D63</f>
        <v>14.95</v>
      </c>
    </row>
    <row r="19" spans="1:4" ht="15">
      <c r="A19" s="35" t="s">
        <v>82</v>
      </c>
      <c r="B19" s="4"/>
      <c r="C19" s="14"/>
      <c r="D19" s="13"/>
    </row>
    <row r="20" spans="1:4" ht="15">
      <c r="A20" s="18" t="s">
        <v>100</v>
      </c>
      <c r="B20" s="8" t="s">
        <v>101</v>
      </c>
      <c r="C20" s="17">
        <f>D20*12*B9</f>
        <v>112295.42399999998</v>
      </c>
      <c r="D20" s="16">
        <v>4.6399999999999997</v>
      </c>
    </row>
    <row r="21" spans="1:4" ht="15">
      <c r="A21" s="15" t="s">
        <v>46</v>
      </c>
      <c r="B21" s="3" t="s">
        <v>102</v>
      </c>
      <c r="C21" s="14"/>
      <c r="D21" s="13"/>
    </row>
    <row r="22" spans="1:4" ht="15">
      <c r="A22" s="15" t="s">
        <v>103</v>
      </c>
      <c r="B22" s="3" t="s">
        <v>104</v>
      </c>
      <c r="C22" s="14"/>
      <c r="D22" s="13"/>
    </row>
    <row r="23" spans="1:4" ht="15">
      <c r="A23" s="15" t="s">
        <v>105</v>
      </c>
      <c r="B23" s="3" t="s">
        <v>106</v>
      </c>
      <c r="C23" s="14"/>
      <c r="D23" s="13"/>
    </row>
    <row r="24" spans="1:4" ht="15">
      <c r="A24" s="15" t="s">
        <v>107</v>
      </c>
      <c r="B24" s="3" t="s">
        <v>108</v>
      </c>
      <c r="C24" s="14"/>
      <c r="D24" s="13"/>
    </row>
    <row r="25" spans="1:4" ht="15">
      <c r="A25" s="15" t="s">
        <v>109</v>
      </c>
      <c r="B25" s="3" t="s">
        <v>110</v>
      </c>
      <c r="C25" s="14"/>
      <c r="D25" s="13"/>
    </row>
    <row r="26" spans="1:4" ht="15">
      <c r="A26" s="15" t="s">
        <v>111</v>
      </c>
      <c r="B26" s="3" t="s">
        <v>112</v>
      </c>
      <c r="C26" s="14"/>
      <c r="D26" s="13"/>
    </row>
    <row r="27" spans="1:4" ht="15">
      <c r="A27" s="15"/>
      <c r="B27" s="3" t="s">
        <v>113</v>
      </c>
      <c r="C27" s="14"/>
      <c r="D27" s="13"/>
    </row>
    <row r="28" spans="1:4" ht="15">
      <c r="A28" s="15"/>
      <c r="B28" s="3" t="s">
        <v>114</v>
      </c>
      <c r="C28" s="14"/>
      <c r="D28" s="13"/>
    </row>
    <row r="29" spans="1:4" ht="15">
      <c r="A29" s="15"/>
      <c r="B29" s="3" t="s">
        <v>115</v>
      </c>
      <c r="C29" s="14"/>
      <c r="D29" s="13"/>
    </row>
    <row r="30" spans="1:4" ht="15">
      <c r="A30" s="15"/>
      <c r="B30" s="3" t="s">
        <v>116</v>
      </c>
      <c r="C30" s="14"/>
      <c r="D30" s="13"/>
    </row>
    <row r="31" spans="1:4" ht="15">
      <c r="A31" s="15"/>
      <c r="B31" s="3" t="s">
        <v>117</v>
      </c>
      <c r="C31" s="14"/>
      <c r="D31" s="13"/>
    </row>
    <row r="32" spans="1:4" ht="15">
      <c r="A32" s="15"/>
      <c r="B32" s="3" t="s">
        <v>118</v>
      </c>
      <c r="C32" s="14"/>
      <c r="D32" s="13"/>
    </row>
    <row r="33" spans="1:4" ht="15">
      <c r="A33" s="15"/>
      <c r="B33" s="3" t="s">
        <v>119</v>
      </c>
      <c r="C33" s="14"/>
      <c r="D33" s="13"/>
    </row>
    <row r="34" spans="1:4" ht="15">
      <c r="A34" s="15"/>
      <c r="B34" s="3" t="s">
        <v>120</v>
      </c>
      <c r="C34" s="14"/>
      <c r="D34" s="13"/>
    </row>
    <row r="35" spans="1:4" ht="15">
      <c r="A35" s="15"/>
      <c r="B35" s="3" t="s">
        <v>121</v>
      </c>
      <c r="C35" s="14"/>
      <c r="D35" s="13"/>
    </row>
    <row r="36" spans="1:4" ht="15">
      <c r="A36" s="15"/>
      <c r="B36" s="3" t="s">
        <v>132</v>
      </c>
      <c r="C36" s="14"/>
      <c r="D36" s="13"/>
    </row>
    <row r="37" spans="1:4" ht="15">
      <c r="A37" s="15"/>
      <c r="B37" s="3" t="s">
        <v>162</v>
      </c>
      <c r="C37" s="14"/>
      <c r="D37" s="13"/>
    </row>
    <row r="38" spans="1:4" ht="15">
      <c r="A38" s="11"/>
      <c r="B38" s="25"/>
      <c r="C38" s="5"/>
      <c r="D38" s="19"/>
    </row>
    <row r="39" spans="1:4" ht="15">
      <c r="A39" s="15" t="s">
        <v>50</v>
      </c>
      <c r="B39" s="3" t="s">
        <v>49</v>
      </c>
      <c r="C39" s="23">
        <f>D39*12*B9</f>
        <v>26621.760000000002</v>
      </c>
      <c r="D39" s="22">
        <v>1.1000000000000001</v>
      </c>
    </row>
    <row r="40" spans="1:4" ht="15">
      <c r="A40" s="15" t="s">
        <v>48</v>
      </c>
      <c r="B40" s="3" t="s">
        <v>47</v>
      </c>
      <c r="C40" s="14"/>
      <c r="D40" s="13"/>
    </row>
    <row r="41" spans="1:4" ht="15">
      <c r="A41" s="15" t="s">
        <v>46</v>
      </c>
      <c r="B41" s="3" t="s">
        <v>45</v>
      </c>
      <c r="C41" s="14"/>
      <c r="D41" s="13"/>
    </row>
    <row r="42" spans="1:4" ht="15">
      <c r="A42" s="15"/>
      <c r="B42" s="3"/>
      <c r="C42" s="14"/>
      <c r="D42" s="13"/>
    </row>
    <row r="43" spans="1:4" ht="15">
      <c r="A43" s="18" t="s">
        <v>44</v>
      </c>
      <c r="B43" s="8" t="s">
        <v>43</v>
      </c>
      <c r="C43" s="17">
        <f>D43*12*B9</f>
        <v>46225.055999999997</v>
      </c>
      <c r="D43" s="16">
        <v>1.91</v>
      </c>
    </row>
    <row r="44" spans="1:4" ht="15">
      <c r="A44" s="11"/>
      <c r="B44" s="20"/>
      <c r="C44" s="5"/>
      <c r="D44" s="19"/>
    </row>
    <row r="45" spans="1:4" ht="15">
      <c r="A45" s="15" t="s">
        <v>42</v>
      </c>
      <c r="B45" s="3" t="s">
        <v>41</v>
      </c>
      <c r="C45" s="23">
        <f>D45*12*B9</f>
        <v>66554.399999999994</v>
      </c>
      <c r="D45" s="13">
        <v>2.75</v>
      </c>
    </row>
    <row r="46" spans="1:4" ht="15">
      <c r="A46" s="15" t="s">
        <v>40</v>
      </c>
      <c r="B46" s="3"/>
      <c r="C46" s="14"/>
      <c r="D46" s="13"/>
    </row>
    <row r="47" spans="1:4" ht="15">
      <c r="A47" s="15"/>
      <c r="B47" s="3"/>
      <c r="C47" s="14"/>
      <c r="D47" s="13"/>
    </row>
    <row r="48" spans="1:4" ht="15">
      <c r="A48" s="18" t="s">
        <v>39</v>
      </c>
      <c r="B48" s="8" t="s">
        <v>38</v>
      </c>
      <c r="C48" s="17">
        <f>D48*12*B9</f>
        <v>7260.48</v>
      </c>
      <c r="D48" s="16">
        <v>0.3</v>
      </c>
    </row>
    <row r="49" spans="1:4" ht="15">
      <c r="A49" s="15" t="s">
        <v>37</v>
      </c>
      <c r="B49" s="3"/>
      <c r="C49" s="14"/>
      <c r="D49" s="13"/>
    </row>
    <row r="50" spans="1:4" ht="15">
      <c r="A50" s="11"/>
      <c r="B50" s="20"/>
      <c r="C50" s="5"/>
      <c r="D50" s="19"/>
    </row>
    <row r="51" spans="1:4" ht="15">
      <c r="A51" s="15" t="s">
        <v>36</v>
      </c>
      <c r="B51" s="3" t="s">
        <v>142</v>
      </c>
      <c r="C51" s="23">
        <f>D51*12*B9</f>
        <v>2420.1600000000003</v>
      </c>
      <c r="D51" s="22">
        <v>0.1</v>
      </c>
    </row>
    <row r="52" spans="1:4" ht="15">
      <c r="A52" s="15" t="s">
        <v>35</v>
      </c>
      <c r="B52" s="3" t="s">
        <v>34</v>
      </c>
      <c r="C52" s="14"/>
      <c r="D52" s="13"/>
    </row>
    <row r="53" spans="1:4" ht="15">
      <c r="A53" s="15"/>
      <c r="B53" s="3"/>
      <c r="C53" s="14"/>
      <c r="D53" s="13"/>
    </row>
    <row r="54" spans="1:4" ht="15">
      <c r="A54" s="102" t="s">
        <v>33</v>
      </c>
      <c r="B54" s="7" t="s">
        <v>163</v>
      </c>
      <c r="C54" s="67">
        <f>D54*12*B9</f>
        <v>1452.096</v>
      </c>
      <c r="D54" s="16">
        <v>0.06</v>
      </c>
    </row>
    <row r="55" spans="1:4" ht="15">
      <c r="A55" s="38" t="s">
        <v>31</v>
      </c>
      <c r="B55" s="14" t="s">
        <v>164</v>
      </c>
      <c r="C55" s="13"/>
      <c r="D55" s="13"/>
    </row>
    <row r="56" spans="1:4" ht="15">
      <c r="A56" s="42"/>
      <c r="B56" s="5"/>
      <c r="C56" s="19"/>
      <c r="D56" s="19"/>
    </row>
    <row r="57" spans="1:4" ht="15">
      <c r="A57" s="15" t="s">
        <v>30</v>
      </c>
      <c r="B57" s="3" t="s">
        <v>165</v>
      </c>
      <c r="C57" s="23">
        <f>D57*12*B9</f>
        <v>22991.519999999997</v>
      </c>
      <c r="D57" s="13">
        <v>0.95</v>
      </c>
    </row>
    <row r="58" spans="1:4" ht="15">
      <c r="A58" s="15" t="s">
        <v>28</v>
      </c>
      <c r="B58" s="3"/>
      <c r="C58" s="14"/>
      <c r="D58" s="13"/>
    </row>
    <row r="59" spans="1:4" ht="15">
      <c r="A59" s="15"/>
      <c r="B59" s="3"/>
      <c r="C59" s="14"/>
      <c r="D59" s="13"/>
    </row>
    <row r="60" spans="1:4" ht="15">
      <c r="A60" s="18" t="s">
        <v>27</v>
      </c>
      <c r="B60" s="8" t="s">
        <v>21</v>
      </c>
      <c r="C60" s="17">
        <f>D60*12*B9</f>
        <v>43078.847999999998</v>
      </c>
      <c r="D60" s="16">
        <v>1.78</v>
      </c>
    </row>
    <row r="61" spans="1:4" ht="15">
      <c r="A61" s="15" t="s">
        <v>166</v>
      </c>
      <c r="B61" s="3"/>
      <c r="C61" s="14"/>
      <c r="D61" s="13"/>
    </row>
    <row r="62" spans="1:4" ht="15">
      <c r="A62" s="11"/>
      <c r="B62" s="20"/>
      <c r="C62" s="5"/>
      <c r="D62" s="19"/>
    </row>
    <row r="63" spans="1:4" ht="15">
      <c r="A63" s="15" t="s">
        <v>153</v>
      </c>
      <c r="B63" s="3" t="s">
        <v>19</v>
      </c>
      <c r="C63" s="23">
        <f>D63*12*B9</f>
        <v>32914.175999999999</v>
      </c>
      <c r="D63" s="22">
        <v>1.36</v>
      </c>
    </row>
    <row r="64" spans="1:4" ht="15">
      <c r="A64" s="15" t="s">
        <v>18</v>
      </c>
      <c r="B64" s="3" t="s">
        <v>17</v>
      </c>
      <c r="C64" s="14"/>
      <c r="D64" s="13"/>
    </row>
    <row r="65" spans="1:4" ht="15">
      <c r="A65" s="15" t="s">
        <v>16</v>
      </c>
      <c r="B65" s="3" t="s">
        <v>15</v>
      </c>
      <c r="C65" s="14"/>
      <c r="D65" s="13"/>
    </row>
    <row r="66" spans="1:4" ht="15">
      <c r="A66" s="15"/>
      <c r="B66" s="3" t="s">
        <v>14</v>
      </c>
      <c r="C66" s="14"/>
      <c r="D66" s="13"/>
    </row>
    <row r="67" spans="1:4" ht="15">
      <c r="A67" s="15"/>
      <c r="B67" s="3" t="s">
        <v>13</v>
      </c>
      <c r="C67" s="14"/>
      <c r="D67" s="13"/>
    </row>
    <row r="68" spans="1:4" ht="15">
      <c r="A68" s="15"/>
      <c r="B68" s="3" t="s">
        <v>12</v>
      </c>
      <c r="C68" s="14"/>
      <c r="D68" s="13"/>
    </row>
    <row r="69" spans="1:4" ht="15">
      <c r="A69" s="15"/>
      <c r="B69" s="3" t="s">
        <v>11</v>
      </c>
      <c r="C69" s="14"/>
      <c r="D69" s="13"/>
    </row>
    <row r="70" spans="1:4" ht="15">
      <c r="A70" s="15"/>
      <c r="B70" s="3" t="s">
        <v>10</v>
      </c>
      <c r="C70" s="14"/>
      <c r="D70" s="13"/>
    </row>
    <row r="71" spans="1:4" ht="15">
      <c r="A71" s="15"/>
      <c r="B71" s="3" t="s">
        <v>9</v>
      </c>
      <c r="C71" s="14"/>
      <c r="D71" s="13"/>
    </row>
    <row r="72" spans="1:4" ht="15">
      <c r="A72" s="15"/>
      <c r="B72" s="3" t="s">
        <v>8</v>
      </c>
      <c r="C72" s="14"/>
      <c r="D72" s="13"/>
    </row>
    <row r="73" spans="1:4" ht="15">
      <c r="A73" s="15"/>
      <c r="B73" s="3" t="s">
        <v>7</v>
      </c>
      <c r="C73" s="14"/>
      <c r="D73" s="13"/>
    </row>
    <row r="74" spans="1:4" ht="15">
      <c r="A74" s="15"/>
      <c r="B74" s="3" t="s">
        <v>6</v>
      </c>
      <c r="C74" s="14"/>
      <c r="D74" s="13"/>
    </row>
    <row r="75" spans="1:4" ht="15">
      <c r="A75" s="15" t="s">
        <v>0</v>
      </c>
      <c r="B75" s="3" t="s">
        <v>5</v>
      </c>
      <c r="C75" s="14"/>
      <c r="D75" s="13"/>
    </row>
    <row r="76" spans="1:4" ht="15">
      <c r="A76" s="15"/>
      <c r="B76" s="3" t="s">
        <v>4</v>
      </c>
      <c r="C76" s="14"/>
      <c r="D76" s="13"/>
    </row>
    <row r="77" spans="1:4" ht="15">
      <c r="A77" s="15"/>
      <c r="B77" s="3" t="s">
        <v>3</v>
      </c>
      <c r="C77" s="14"/>
      <c r="D77" s="13"/>
    </row>
    <row r="78" spans="1:4" ht="15">
      <c r="A78" s="15"/>
      <c r="B78" s="3" t="s">
        <v>2</v>
      </c>
      <c r="C78" s="14"/>
      <c r="D78" s="13"/>
    </row>
    <row r="79" spans="1:4" ht="15">
      <c r="A79" s="9" t="s">
        <v>167</v>
      </c>
      <c r="B79" s="92"/>
      <c r="C79" s="17">
        <v>24000</v>
      </c>
      <c r="D79" s="21">
        <v>0.99</v>
      </c>
    </row>
    <row r="80" spans="1:4" ht="15">
      <c r="A80" s="6" t="s">
        <v>168</v>
      </c>
      <c r="B80" s="103"/>
      <c r="C80" s="5"/>
      <c r="D80" s="19"/>
    </row>
    <row r="81" spans="1:4" ht="15">
      <c r="A81" s="9" t="s">
        <v>169</v>
      </c>
      <c r="B81" s="91" t="s">
        <v>126</v>
      </c>
      <c r="C81" s="8" t="s">
        <v>0</v>
      </c>
      <c r="D81" s="104">
        <f>D83+D85+D87+D89</f>
        <v>8.24</v>
      </c>
    </row>
    <row r="82" spans="1:4" ht="15">
      <c r="A82" s="38"/>
      <c r="B82" s="39" t="s">
        <v>80</v>
      </c>
      <c r="C82" s="3" t="s">
        <v>0</v>
      </c>
      <c r="D82" s="14" t="s">
        <v>0</v>
      </c>
    </row>
    <row r="83" spans="1:4" ht="15">
      <c r="A83" s="98" t="s">
        <v>0</v>
      </c>
      <c r="B83" s="39" t="s">
        <v>170</v>
      </c>
      <c r="C83" s="3" t="s">
        <v>0</v>
      </c>
      <c r="D83" s="41">
        <v>5.92</v>
      </c>
    </row>
    <row r="84" spans="1:4" ht="15">
      <c r="A84" s="98"/>
      <c r="B84" s="39" t="s">
        <v>171</v>
      </c>
      <c r="C84" s="3"/>
      <c r="D84" s="41"/>
    </row>
    <row r="85" spans="1:4" ht="15">
      <c r="A85" s="38"/>
      <c r="B85" s="39" t="s">
        <v>172</v>
      </c>
      <c r="C85" s="3" t="s">
        <v>0</v>
      </c>
      <c r="D85" s="14">
        <v>0.59</v>
      </c>
    </row>
    <row r="86" spans="1:4" ht="15">
      <c r="A86" s="38"/>
      <c r="B86" s="39" t="s">
        <v>173</v>
      </c>
      <c r="C86" s="3"/>
      <c r="D86" s="14"/>
    </row>
    <row r="87" spans="1:4" ht="15">
      <c r="A87" s="38"/>
      <c r="B87" s="39" t="s">
        <v>174</v>
      </c>
      <c r="C87" s="3" t="s">
        <v>0</v>
      </c>
      <c r="D87" s="14">
        <v>0.64</v>
      </c>
    </row>
    <row r="88" spans="1:4" ht="15">
      <c r="A88" s="38"/>
      <c r="B88" s="39" t="s">
        <v>175</v>
      </c>
      <c r="C88" s="3"/>
      <c r="D88" s="14"/>
    </row>
    <row r="89" spans="1:4" ht="15">
      <c r="A89" s="38"/>
      <c r="B89" s="15" t="s">
        <v>176</v>
      </c>
      <c r="C89" s="4"/>
      <c r="D89" s="14">
        <v>1.0900000000000001</v>
      </c>
    </row>
    <row r="90" spans="1:4" ht="15">
      <c r="A90" s="38"/>
      <c r="B90" s="15" t="s">
        <v>177</v>
      </c>
      <c r="C90" s="40" t="s">
        <v>0</v>
      </c>
      <c r="D90" s="14" t="s">
        <v>0</v>
      </c>
    </row>
    <row r="91" spans="1:4" ht="15">
      <c r="A91" s="42"/>
      <c r="B91" s="43" t="s">
        <v>173</v>
      </c>
      <c r="C91" s="20"/>
      <c r="D91" s="5"/>
    </row>
    <row r="92" spans="1:4" ht="15">
      <c r="A92" s="1" t="s">
        <v>0</v>
      </c>
      <c r="B92" s="1"/>
      <c r="C92" s="105"/>
      <c r="D92" s="105"/>
    </row>
    <row r="93" spans="1:4" ht="15">
      <c r="A93" s="1"/>
      <c r="B93" s="1"/>
      <c r="C93" s="105"/>
      <c r="D93" s="105"/>
    </row>
    <row r="94" spans="1:4" ht="15">
      <c r="A94" s="1" t="s">
        <v>98</v>
      </c>
      <c r="B94" s="1"/>
      <c r="C94" s="1"/>
      <c r="D94" s="1"/>
    </row>
    <row r="95" spans="1:4" ht="15">
      <c r="A95" s="1" t="s">
        <v>186</v>
      </c>
      <c r="B95" s="1"/>
      <c r="C95" s="1"/>
      <c r="D95" s="1"/>
    </row>
    <row r="96" spans="1:4" ht="15">
      <c r="A96" s="1"/>
      <c r="B96" s="1" t="s">
        <v>161</v>
      </c>
      <c r="C96" s="1"/>
      <c r="D96" s="1"/>
    </row>
    <row r="97" spans="1:4" ht="15">
      <c r="A97" s="1" t="s">
        <v>185</v>
      </c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46" t="s">
        <v>97</v>
      </c>
      <c r="B99" s="47"/>
      <c r="C99" s="48"/>
      <c r="D99" s="49"/>
    </row>
    <row r="100" spans="1:4" ht="15">
      <c r="A100" s="50" t="s">
        <v>96</v>
      </c>
      <c r="B100" s="51">
        <v>2016.8</v>
      </c>
      <c r="C100" s="4"/>
      <c r="D100" s="52"/>
    </row>
    <row r="101" spans="1:4" ht="15">
      <c r="A101" s="46" t="s">
        <v>80</v>
      </c>
      <c r="B101" s="47" t="s">
        <v>95</v>
      </c>
      <c r="C101" s="48"/>
      <c r="D101" s="49"/>
    </row>
    <row r="102" spans="1:4" ht="15">
      <c r="A102" s="53" t="s">
        <v>94</v>
      </c>
      <c r="B102" s="54">
        <v>2016.8</v>
      </c>
      <c r="C102" s="55"/>
      <c r="D102" s="56"/>
    </row>
    <row r="103" spans="1:4" ht="15">
      <c r="A103" s="53" t="s">
        <v>93</v>
      </c>
      <c r="B103" s="54">
        <v>0</v>
      </c>
      <c r="C103" s="55"/>
      <c r="D103" s="56"/>
    </row>
    <row r="104" spans="1:4" ht="15">
      <c r="A104" s="46"/>
      <c r="B104" s="46"/>
      <c r="C104" s="46"/>
      <c r="D104" s="57" t="s">
        <v>92</v>
      </c>
    </row>
    <row r="105" spans="1:4" ht="15">
      <c r="A105" s="50" t="s">
        <v>91</v>
      </c>
      <c r="B105" s="58" t="s">
        <v>90</v>
      </c>
      <c r="C105" s="58" t="s">
        <v>89</v>
      </c>
      <c r="D105" s="58" t="s">
        <v>88</v>
      </c>
    </row>
    <row r="106" spans="1:4" ht="15">
      <c r="A106" s="50" t="s">
        <v>87</v>
      </c>
      <c r="B106" s="50"/>
      <c r="C106" s="58" t="s">
        <v>84</v>
      </c>
      <c r="D106" s="58" t="s">
        <v>86</v>
      </c>
    </row>
    <row r="107" spans="1:4" ht="15">
      <c r="A107" s="50"/>
      <c r="B107" s="50"/>
      <c r="C107" s="50"/>
      <c r="D107" s="58" t="s">
        <v>85</v>
      </c>
    </row>
    <row r="108" spans="1:4" ht="15">
      <c r="A108" s="53"/>
      <c r="B108" s="53"/>
      <c r="C108" s="53"/>
      <c r="D108" s="59" t="s">
        <v>84</v>
      </c>
    </row>
    <row r="109" spans="1:4" ht="15">
      <c r="A109" s="60" t="s">
        <v>83</v>
      </c>
      <c r="B109" s="46"/>
      <c r="C109" s="61">
        <f>C111+C129+C133+C135+C138+C141+C144+C147+C150+C152+C155</f>
        <v>283425.37599999999</v>
      </c>
      <c r="D109" s="62">
        <f>D111+D129+D133+D135+D138+D141+D144+D147+D150+D152+D155</f>
        <v>11.700000000000001</v>
      </c>
    </row>
    <row r="110" spans="1:4" ht="15">
      <c r="A110" s="63" t="s">
        <v>82</v>
      </c>
      <c r="B110" s="53"/>
      <c r="C110" s="59"/>
      <c r="D110" s="59"/>
    </row>
    <row r="111" spans="1:4" ht="15">
      <c r="A111" s="50" t="s">
        <v>100</v>
      </c>
      <c r="B111" s="58" t="s">
        <v>101</v>
      </c>
      <c r="C111" s="64">
        <v>77807.600000000006</v>
      </c>
      <c r="D111" s="106">
        <v>3.21</v>
      </c>
    </row>
    <row r="112" spans="1:4" ht="15">
      <c r="A112" s="50" t="s">
        <v>46</v>
      </c>
      <c r="B112" s="58" t="s">
        <v>102</v>
      </c>
      <c r="C112" s="58"/>
      <c r="D112" s="58"/>
    </row>
    <row r="113" spans="1:4" ht="15">
      <c r="A113" s="50" t="s">
        <v>103</v>
      </c>
      <c r="B113" s="58" t="s">
        <v>104</v>
      </c>
      <c r="C113" s="58"/>
      <c r="D113" s="58"/>
    </row>
    <row r="114" spans="1:4" ht="15">
      <c r="A114" s="50" t="s">
        <v>105</v>
      </c>
      <c r="B114" s="58" t="s">
        <v>106</v>
      </c>
      <c r="C114" s="58"/>
      <c r="D114" s="58"/>
    </row>
    <row r="115" spans="1:4" ht="15">
      <c r="A115" s="50" t="s">
        <v>107</v>
      </c>
      <c r="B115" s="58" t="s">
        <v>108</v>
      </c>
      <c r="C115" s="58"/>
      <c r="D115" s="58"/>
    </row>
    <row r="116" spans="1:4" ht="15">
      <c r="A116" s="50" t="s">
        <v>109</v>
      </c>
      <c r="B116" s="58" t="s">
        <v>110</v>
      </c>
      <c r="C116" s="58"/>
      <c r="D116" s="58"/>
    </row>
    <row r="117" spans="1:4" ht="15">
      <c r="A117" s="50" t="s">
        <v>111</v>
      </c>
      <c r="B117" s="58" t="s">
        <v>112</v>
      </c>
      <c r="C117" s="58"/>
      <c r="D117" s="58"/>
    </row>
    <row r="118" spans="1:4" ht="15">
      <c r="A118" s="50"/>
      <c r="B118" s="58" t="s">
        <v>113</v>
      </c>
      <c r="C118" s="58"/>
      <c r="D118" s="58"/>
    </row>
    <row r="119" spans="1:4" ht="15">
      <c r="A119" s="50"/>
      <c r="B119" s="58" t="s">
        <v>114</v>
      </c>
      <c r="C119" s="58"/>
      <c r="D119" s="58"/>
    </row>
    <row r="120" spans="1:4" ht="15">
      <c r="A120" s="50"/>
      <c r="B120" s="58" t="s">
        <v>115</v>
      </c>
      <c r="C120" s="58"/>
      <c r="D120" s="58"/>
    </row>
    <row r="121" spans="1:4" ht="15">
      <c r="A121" s="50"/>
      <c r="B121" s="58" t="s">
        <v>116</v>
      </c>
      <c r="C121" s="58"/>
      <c r="D121" s="58"/>
    </row>
    <row r="122" spans="1:4" ht="15">
      <c r="A122" s="50"/>
      <c r="B122" s="58" t="s">
        <v>117</v>
      </c>
      <c r="C122" s="58"/>
      <c r="D122" s="58"/>
    </row>
    <row r="123" spans="1:4" ht="15">
      <c r="A123" s="50"/>
      <c r="B123" s="58" t="s">
        <v>118</v>
      </c>
      <c r="C123" s="58"/>
      <c r="D123" s="58"/>
    </row>
    <row r="124" spans="1:4" ht="15">
      <c r="A124" s="50"/>
      <c r="B124" s="58" t="s">
        <v>119</v>
      </c>
      <c r="C124" s="58"/>
      <c r="D124" s="58"/>
    </row>
    <row r="125" spans="1:4" ht="15">
      <c r="A125" s="50"/>
      <c r="B125" s="58" t="s">
        <v>155</v>
      </c>
      <c r="C125" s="58"/>
      <c r="D125" s="58"/>
    </row>
    <row r="126" spans="1:4" ht="15">
      <c r="A126" s="50"/>
      <c r="B126" s="58" t="s">
        <v>156</v>
      </c>
      <c r="C126" s="58"/>
      <c r="D126" s="58"/>
    </row>
    <row r="127" spans="1:4" ht="15">
      <c r="A127" s="50"/>
      <c r="B127" s="58" t="s">
        <v>157</v>
      </c>
      <c r="C127" s="58"/>
      <c r="D127" s="58"/>
    </row>
    <row r="128" spans="1:4" ht="15">
      <c r="A128" s="50"/>
      <c r="B128" s="58" t="s">
        <v>143</v>
      </c>
      <c r="C128" s="58"/>
      <c r="D128" s="58"/>
    </row>
    <row r="129" spans="1:4" ht="15">
      <c r="A129" s="46" t="s">
        <v>50</v>
      </c>
      <c r="B129" s="57" t="s">
        <v>49</v>
      </c>
      <c r="C129" s="65">
        <f>D129*12*B100</f>
        <v>20813.376</v>
      </c>
      <c r="D129" s="57">
        <v>0.86</v>
      </c>
    </row>
    <row r="130" spans="1:4" ht="15">
      <c r="A130" s="50" t="s">
        <v>48</v>
      </c>
      <c r="B130" s="58" t="s">
        <v>47</v>
      </c>
      <c r="C130" s="58"/>
      <c r="D130" s="58"/>
    </row>
    <row r="131" spans="1:4" ht="15">
      <c r="A131" s="50" t="s">
        <v>46</v>
      </c>
      <c r="B131" s="58" t="s">
        <v>45</v>
      </c>
      <c r="C131" s="58"/>
      <c r="D131" s="58"/>
    </row>
    <row r="132" spans="1:4" ht="15">
      <c r="A132" s="53"/>
      <c r="B132" s="59"/>
      <c r="C132" s="59"/>
      <c r="D132" s="59"/>
    </row>
    <row r="133" spans="1:4" ht="15">
      <c r="A133" s="46" t="s">
        <v>44</v>
      </c>
      <c r="B133" s="57" t="s">
        <v>43</v>
      </c>
      <c r="C133" s="65">
        <v>34986.699999999997</v>
      </c>
      <c r="D133" s="57">
        <v>1.44</v>
      </c>
    </row>
    <row r="134" spans="1:4" ht="15">
      <c r="A134" s="53"/>
      <c r="B134" s="59"/>
      <c r="C134" s="59"/>
      <c r="D134" s="59"/>
    </row>
    <row r="135" spans="1:4" ht="15">
      <c r="A135" s="46" t="s">
        <v>42</v>
      </c>
      <c r="B135" s="57" t="s">
        <v>41</v>
      </c>
      <c r="C135" s="65">
        <v>50717.7</v>
      </c>
      <c r="D135" s="57">
        <v>2.09</v>
      </c>
    </row>
    <row r="136" spans="1:4" ht="15">
      <c r="A136" s="50" t="s">
        <v>40</v>
      </c>
      <c r="B136" s="58"/>
      <c r="C136" s="58"/>
      <c r="D136" s="58"/>
    </row>
    <row r="137" spans="1:4" ht="15">
      <c r="A137" s="53"/>
      <c r="B137" s="59"/>
      <c r="C137" s="59"/>
      <c r="D137" s="59"/>
    </row>
    <row r="138" spans="1:4" ht="15">
      <c r="A138" s="46" t="s">
        <v>39</v>
      </c>
      <c r="B138" s="57" t="s">
        <v>38</v>
      </c>
      <c r="C138" s="65">
        <v>5200</v>
      </c>
      <c r="D138" s="66">
        <v>0.22</v>
      </c>
    </row>
    <row r="139" spans="1:4" ht="15">
      <c r="A139" s="50" t="s">
        <v>37</v>
      </c>
      <c r="B139" s="58"/>
      <c r="C139" s="58"/>
      <c r="D139" s="58"/>
    </row>
    <row r="140" spans="1:4" ht="15">
      <c r="A140" s="53"/>
      <c r="B140" s="59"/>
      <c r="C140" s="59"/>
      <c r="D140" s="59"/>
    </row>
    <row r="141" spans="1:4" ht="15">
      <c r="A141" s="46" t="s">
        <v>151</v>
      </c>
      <c r="B141" s="57" t="s">
        <v>144</v>
      </c>
      <c r="C141" s="65">
        <v>509.8</v>
      </c>
      <c r="D141" s="57">
        <v>0.02</v>
      </c>
    </row>
    <row r="142" spans="1:4" ht="15">
      <c r="A142" s="50" t="s">
        <v>0</v>
      </c>
      <c r="B142" s="58" t="s">
        <v>0</v>
      </c>
      <c r="C142" s="58"/>
      <c r="D142" s="58"/>
    </row>
    <row r="143" spans="1:4" ht="15">
      <c r="A143" s="53"/>
      <c r="B143" s="59"/>
      <c r="C143" s="59"/>
      <c r="D143" s="59"/>
    </row>
    <row r="144" spans="1:4" ht="15">
      <c r="A144" s="46" t="s">
        <v>33</v>
      </c>
      <c r="B144" s="57" t="s">
        <v>29</v>
      </c>
      <c r="C144" s="65">
        <v>20688</v>
      </c>
      <c r="D144" s="57">
        <v>0.86</v>
      </c>
    </row>
    <row r="145" spans="1:4" ht="15">
      <c r="A145" s="50" t="s">
        <v>28</v>
      </c>
      <c r="B145" s="58"/>
      <c r="C145" s="58"/>
      <c r="D145" s="58"/>
    </row>
    <row r="146" spans="1:4" ht="15">
      <c r="A146" s="50"/>
      <c r="B146" s="58"/>
      <c r="C146" s="58"/>
      <c r="D146" s="58"/>
    </row>
    <row r="147" spans="1:4" ht="15">
      <c r="A147" s="115" t="s">
        <v>184</v>
      </c>
      <c r="B147" s="114" t="s">
        <v>0</v>
      </c>
      <c r="C147" s="113">
        <v>3850</v>
      </c>
      <c r="D147" s="117">
        <v>0.16</v>
      </c>
    </row>
    <row r="148" spans="1:4" ht="15">
      <c r="A148" s="111" t="s">
        <v>183</v>
      </c>
      <c r="B148" s="58"/>
      <c r="C148" s="58"/>
      <c r="D148" s="110"/>
    </row>
    <row r="149" spans="1:4" ht="15">
      <c r="A149" s="109" t="s">
        <v>0</v>
      </c>
      <c r="B149" s="108"/>
      <c r="C149" s="108"/>
      <c r="D149" s="107"/>
    </row>
    <row r="150" spans="1:4" ht="15">
      <c r="A150" s="111" t="s">
        <v>182</v>
      </c>
      <c r="B150" s="58"/>
      <c r="C150" s="64">
        <v>30000</v>
      </c>
      <c r="D150" s="116">
        <v>1.24</v>
      </c>
    </row>
    <row r="151" spans="1:4" ht="15">
      <c r="A151" s="109" t="s">
        <v>181</v>
      </c>
      <c r="B151" s="108"/>
      <c r="C151" s="108"/>
      <c r="D151" s="107"/>
    </row>
    <row r="152" spans="1:4" ht="15">
      <c r="A152" s="115" t="s">
        <v>180</v>
      </c>
      <c r="B152" s="114"/>
      <c r="C152" s="113">
        <v>13072</v>
      </c>
      <c r="D152" s="112">
        <v>0.54</v>
      </c>
    </row>
    <row r="153" spans="1:4" ht="15">
      <c r="A153" s="111" t="s">
        <v>179</v>
      </c>
      <c r="B153" s="58"/>
      <c r="C153" s="58"/>
      <c r="D153" s="110"/>
    </row>
    <row r="154" spans="1:4" ht="15">
      <c r="A154" s="109" t="s">
        <v>178</v>
      </c>
      <c r="B154" s="108"/>
      <c r="C154" s="108"/>
      <c r="D154" s="107"/>
    </row>
    <row r="155" spans="1:4" ht="15">
      <c r="A155" s="50" t="s">
        <v>125</v>
      </c>
      <c r="B155" s="58" t="s">
        <v>19</v>
      </c>
      <c r="C155" s="64">
        <v>25780.2</v>
      </c>
      <c r="D155" s="106">
        <v>1.06</v>
      </c>
    </row>
    <row r="156" spans="1:4" ht="15">
      <c r="A156" s="50" t="s">
        <v>18</v>
      </c>
      <c r="B156" s="58" t="s">
        <v>17</v>
      </c>
      <c r="C156" s="58"/>
      <c r="D156" s="58"/>
    </row>
    <row r="157" spans="1:4" ht="15">
      <c r="A157" s="50" t="s">
        <v>16</v>
      </c>
      <c r="B157" s="58" t="s">
        <v>15</v>
      </c>
      <c r="C157" s="58"/>
      <c r="D157" s="58"/>
    </row>
    <row r="158" spans="1:4" ht="15">
      <c r="A158" s="50"/>
      <c r="B158" s="58" t="s">
        <v>14</v>
      </c>
      <c r="C158" s="58"/>
      <c r="D158" s="58"/>
    </row>
    <row r="159" spans="1:4" ht="15">
      <c r="A159" s="50"/>
      <c r="B159" s="58" t="s">
        <v>13</v>
      </c>
      <c r="C159" s="58"/>
      <c r="D159" s="58"/>
    </row>
    <row r="160" spans="1:4" ht="15">
      <c r="A160" s="50"/>
      <c r="B160" s="58" t="s">
        <v>12</v>
      </c>
      <c r="C160" s="58"/>
      <c r="D160" s="58"/>
    </row>
    <row r="161" spans="1:4" ht="15">
      <c r="A161" s="50"/>
      <c r="B161" s="58" t="s">
        <v>11</v>
      </c>
      <c r="C161" s="58"/>
      <c r="D161" s="58"/>
    </row>
    <row r="162" spans="1:4" ht="15">
      <c r="A162" s="50"/>
      <c r="B162" s="58" t="s">
        <v>10</v>
      </c>
      <c r="C162" s="58"/>
      <c r="D162" s="58"/>
    </row>
    <row r="163" spans="1:4" ht="15">
      <c r="A163" s="50"/>
      <c r="B163" s="58" t="s">
        <v>9</v>
      </c>
      <c r="C163" s="58"/>
      <c r="D163" s="58"/>
    </row>
    <row r="164" spans="1:4" ht="15">
      <c r="A164" s="50"/>
      <c r="B164" s="58" t="s">
        <v>8</v>
      </c>
      <c r="C164" s="58"/>
      <c r="D164" s="58"/>
    </row>
    <row r="165" spans="1:4" ht="15">
      <c r="A165" s="50"/>
      <c r="B165" s="58" t="s">
        <v>7</v>
      </c>
      <c r="C165" s="58"/>
      <c r="D165" s="58"/>
    </row>
    <row r="166" spans="1:4" ht="15">
      <c r="A166" s="50"/>
      <c r="B166" s="58" t="s">
        <v>6</v>
      </c>
      <c r="C166" s="58"/>
      <c r="D166" s="58"/>
    </row>
    <row r="167" spans="1:4" ht="15">
      <c r="A167" s="50"/>
      <c r="B167" s="58" t="s">
        <v>5</v>
      </c>
      <c r="C167" s="58"/>
      <c r="D167" s="58"/>
    </row>
    <row r="168" spans="1:4" ht="15">
      <c r="A168" s="50"/>
      <c r="B168" s="58" t="s">
        <v>4</v>
      </c>
      <c r="C168" s="58"/>
      <c r="D168" s="58"/>
    </row>
    <row r="169" spans="1:4" ht="15">
      <c r="A169" s="50"/>
      <c r="B169" s="58" t="s">
        <v>3</v>
      </c>
      <c r="C169" s="58"/>
      <c r="D169" s="58"/>
    </row>
    <row r="170" spans="1:4" ht="15">
      <c r="A170" s="53"/>
      <c r="B170" s="59" t="s">
        <v>2</v>
      </c>
      <c r="C170" s="59"/>
      <c r="D170" s="59"/>
    </row>
    <row r="171" spans="1:4" ht="15">
      <c r="A171" s="1"/>
      <c r="B171" s="1"/>
      <c r="C171" s="1"/>
      <c r="D171" s="1"/>
    </row>
    <row r="172" spans="1:4" ht="15">
      <c r="A172" s="1"/>
      <c r="B172" s="1"/>
      <c r="C172" s="1"/>
      <c r="D172" s="1"/>
    </row>
    <row r="173" spans="1:4" ht="15">
      <c r="A173" s="1"/>
      <c r="B173" s="1"/>
      <c r="C173" s="1"/>
      <c r="D173" s="1"/>
    </row>
    <row r="174" spans="1:4" ht="15">
      <c r="A174" s="1"/>
      <c r="B174" s="1"/>
      <c r="C174" s="1"/>
      <c r="D174" s="1"/>
    </row>
    <row r="175" spans="1:4" ht="15">
      <c r="A175" s="1" t="s">
        <v>0</v>
      </c>
      <c r="B175" s="1"/>
      <c r="C175" s="1"/>
      <c r="D175" s="1"/>
    </row>
    <row r="176" spans="1:4" ht="15">
      <c r="A176" s="1"/>
      <c r="B176" s="1"/>
      <c r="C176" s="1"/>
      <c r="D176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D85"/>
  <sheetViews>
    <sheetView tabSelected="1" topLeftCell="A19" workbookViewId="0">
      <selection activeCell="D19" sqref="D19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3" spans="1:4" ht="15">
      <c r="A3" s="1"/>
      <c r="B3" s="1"/>
      <c r="C3" s="1"/>
      <c r="D3" s="1"/>
    </row>
    <row r="4" spans="1:4" ht="15">
      <c r="A4" s="1" t="s">
        <v>98</v>
      </c>
      <c r="B4" s="1"/>
      <c r="C4" s="1"/>
      <c r="D4" s="1"/>
    </row>
    <row r="5" spans="1:4" ht="15">
      <c r="A5" s="1" t="s">
        <v>147</v>
      </c>
      <c r="B5" s="1"/>
      <c r="C5" s="1"/>
      <c r="D5" s="1"/>
    </row>
    <row r="6" spans="1:4" ht="15">
      <c r="A6" s="1"/>
      <c r="B6" s="1" t="s">
        <v>148</v>
      </c>
      <c r="C6" s="1"/>
      <c r="D6" s="1"/>
    </row>
    <row r="7" spans="1:4" ht="15">
      <c r="A7" s="1"/>
      <c r="B7" s="1"/>
      <c r="C7" s="1"/>
      <c r="D7" s="1"/>
    </row>
    <row r="8" spans="1:4" ht="15">
      <c r="A8" s="46" t="s">
        <v>97</v>
      </c>
      <c r="B8" s="47"/>
      <c r="C8" s="48"/>
      <c r="D8" s="49"/>
    </row>
    <row r="9" spans="1:4" ht="15">
      <c r="A9" s="50" t="s">
        <v>96</v>
      </c>
      <c r="B9" s="51">
        <v>2217.4</v>
      </c>
      <c r="C9" s="4"/>
      <c r="D9" s="52"/>
    </row>
    <row r="10" spans="1:4" ht="15">
      <c r="A10" s="46" t="s">
        <v>80</v>
      </c>
      <c r="B10" s="47" t="s">
        <v>95</v>
      </c>
      <c r="C10" s="48"/>
      <c r="D10" s="49"/>
    </row>
    <row r="11" spans="1:4" ht="15">
      <c r="A11" s="53" t="s">
        <v>94</v>
      </c>
      <c r="B11" s="54">
        <v>2217.4</v>
      </c>
      <c r="C11" s="55"/>
      <c r="D11" s="56"/>
    </row>
    <row r="12" spans="1:4" ht="15">
      <c r="A12" s="53" t="s">
        <v>93</v>
      </c>
      <c r="B12" s="54">
        <v>0</v>
      </c>
      <c r="C12" s="55"/>
      <c r="D12" s="56"/>
    </row>
    <row r="13" spans="1:4" ht="15">
      <c r="A13" s="46"/>
      <c r="B13" s="46"/>
      <c r="C13" s="46"/>
      <c r="D13" s="57" t="s">
        <v>92</v>
      </c>
    </row>
    <row r="14" spans="1:4" ht="15">
      <c r="A14" s="50" t="s">
        <v>91</v>
      </c>
      <c r="B14" s="58" t="s">
        <v>90</v>
      </c>
      <c r="C14" s="58" t="s">
        <v>89</v>
      </c>
      <c r="D14" s="58" t="s">
        <v>88</v>
      </c>
    </row>
    <row r="15" spans="1:4" ht="15">
      <c r="A15" s="50" t="s">
        <v>87</v>
      </c>
      <c r="B15" s="50"/>
      <c r="C15" s="58" t="s">
        <v>84</v>
      </c>
      <c r="D15" s="58" t="s">
        <v>86</v>
      </c>
    </row>
    <row r="16" spans="1:4" ht="15">
      <c r="A16" s="50"/>
      <c r="B16" s="50"/>
      <c r="C16" s="50"/>
      <c r="D16" s="58" t="s">
        <v>85</v>
      </c>
    </row>
    <row r="17" spans="1:4" ht="15">
      <c r="A17" s="53"/>
      <c r="B17" s="53"/>
      <c r="C17" s="53"/>
      <c r="D17" s="59" t="s">
        <v>84</v>
      </c>
    </row>
    <row r="18" spans="1:4" ht="15">
      <c r="A18" s="60" t="s">
        <v>83</v>
      </c>
      <c r="B18" s="46"/>
      <c r="C18" s="61">
        <f>C20+C42+C46+C48+C51+C54+C57+C60+C63+C66</f>
        <v>351768.33600000001</v>
      </c>
      <c r="D18" s="62">
        <f>D20+D42+D46+D48+D51+D54+D57+D60+D63+D66</f>
        <v>13.219999999999999</v>
      </c>
    </row>
    <row r="19" spans="1:4" ht="15">
      <c r="A19" s="63" t="s">
        <v>82</v>
      </c>
      <c r="B19" s="53"/>
      <c r="C19" s="59"/>
      <c r="D19" s="59"/>
    </row>
    <row r="20" spans="1:4" ht="15">
      <c r="A20" s="50" t="s">
        <v>100</v>
      </c>
      <c r="B20" s="58" t="s">
        <v>101</v>
      </c>
      <c r="C20" s="64">
        <f>D20*12*B9</f>
        <v>90203.832000000009</v>
      </c>
      <c r="D20" s="58">
        <v>3.39</v>
      </c>
    </row>
    <row r="21" spans="1:4" ht="15">
      <c r="A21" s="50" t="s">
        <v>46</v>
      </c>
      <c r="B21" s="58" t="s">
        <v>102</v>
      </c>
      <c r="C21" s="58"/>
      <c r="D21" s="58"/>
    </row>
    <row r="22" spans="1:4" ht="15">
      <c r="A22" s="50" t="s">
        <v>103</v>
      </c>
      <c r="B22" s="58" t="s">
        <v>104</v>
      </c>
      <c r="C22" s="58"/>
      <c r="D22" s="58"/>
    </row>
    <row r="23" spans="1:4" ht="15">
      <c r="A23" s="50" t="s">
        <v>105</v>
      </c>
      <c r="B23" s="58" t="s">
        <v>106</v>
      </c>
      <c r="C23" s="58"/>
      <c r="D23" s="58"/>
    </row>
    <row r="24" spans="1:4" ht="15">
      <c r="A24" s="50" t="s">
        <v>107</v>
      </c>
      <c r="B24" s="58" t="s">
        <v>108</v>
      </c>
      <c r="C24" s="58"/>
      <c r="D24" s="58"/>
    </row>
    <row r="25" spans="1:4" ht="15">
      <c r="A25" s="50" t="s">
        <v>109</v>
      </c>
      <c r="B25" s="58" t="s">
        <v>110</v>
      </c>
      <c r="C25" s="58"/>
      <c r="D25" s="58"/>
    </row>
    <row r="26" spans="1:4" ht="15">
      <c r="A26" s="50" t="s">
        <v>111</v>
      </c>
      <c r="B26" s="58" t="s">
        <v>112</v>
      </c>
      <c r="C26" s="58"/>
      <c r="D26" s="58"/>
    </row>
    <row r="27" spans="1:4" ht="15">
      <c r="A27" s="50"/>
      <c r="B27" s="58" t="s">
        <v>113</v>
      </c>
      <c r="C27" s="58"/>
      <c r="D27" s="58"/>
    </row>
    <row r="28" spans="1:4" ht="15">
      <c r="A28" s="50"/>
      <c r="B28" s="58" t="s">
        <v>114</v>
      </c>
      <c r="C28" s="58"/>
      <c r="D28" s="58"/>
    </row>
    <row r="29" spans="1:4" ht="15">
      <c r="A29" s="50"/>
      <c r="B29" s="58" t="s">
        <v>115</v>
      </c>
      <c r="C29" s="58"/>
      <c r="D29" s="58"/>
    </row>
    <row r="30" spans="1:4" ht="15">
      <c r="A30" s="50"/>
      <c r="B30" s="58" t="s">
        <v>116</v>
      </c>
      <c r="C30" s="58"/>
      <c r="D30" s="58"/>
    </row>
    <row r="31" spans="1:4" ht="15">
      <c r="A31" s="50"/>
      <c r="B31" s="58" t="s">
        <v>117</v>
      </c>
      <c r="C31" s="58"/>
      <c r="D31" s="58"/>
    </row>
    <row r="32" spans="1:4" ht="15">
      <c r="A32" s="50"/>
      <c r="B32" s="58" t="s">
        <v>118</v>
      </c>
      <c r="C32" s="58"/>
      <c r="D32" s="58"/>
    </row>
    <row r="33" spans="1:4" ht="15">
      <c r="A33" s="50"/>
      <c r="B33" s="58" t="s">
        <v>119</v>
      </c>
      <c r="C33" s="58"/>
      <c r="D33" s="58"/>
    </row>
    <row r="34" spans="1:4" ht="15">
      <c r="A34" s="50"/>
      <c r="B34" s="58" t="s">
        <v>120</v>
      </c>
      <c r="C34" s="58"/>
      <c r="D34" s="58"/>
    </row>
    <row r="35" spans="1:4" ht="15">
      <c r="A35" s="50"/>
      <c r="B35" s="58" t="s">
        <v>121</v>
      </c>
      <c r="C35" s="58"/>
      <c r="D35" s="58"/>
    </row>
    <row r="36" spans="1:4" ht="15">
      <c r="A36" s="50"/>
      <c r="B36" s="58" t="s">
        <v>132</v>
      </c>
      <c r="C36" s="58"/>
      <c r="D36" s="58"/>
    </row>
    <row r="37" spans="1:4" ht="15">
      <c r="A37" s="50"/>
      <c r="B37" s="58" t="s">
        <v>149</v>
      </c>
      <c r="C37" s="58"/>
      <c r="D37" s="58"/>
    </row>
    <row r="38" spans="1:4" ht="15">
      <c r="A38" s="50"/>
      <c r="B38" s="58" t="s">
        <v>150</v>
      </c>
      <c r="C38" s="58"/>
      <c r="D38" s="58"/>
    </row>
    <row r="39" spans="1:4" ht="15">
      <c r="A39" s="50"/>
      <c r="B39" s="58" t="s">
        <v>122</v>
      </c>
      <c r="C39" s="58"/>
      <c r="D39" s="58"/>
    </row>
    <row r="40" spans="1:4" ht="15">
      <c r="A40" s="50"/>
      <c r="B40" s="58" t="s">
        <v>123</v>
      </c>
      <c r="C40" s="58"/>
      <c r="D40" s="58"/>
    </row>
    <row r="41" spans="1:4" ht="15">
      <c r="A41" s="53"/>
      <c r="B41" s="53"/>
      <c r="C41" s="59"/>
      <c r="D41" s="59"/>
    </row>
    <row r="42" spans="1:4" ht="15">
      <c r="A42" s="46" t="s">
        <v>50</v>
      </c>
      <c r="B42" s="57" t="s">
        <v>49</v>
      </c>
      <c r="C42" s="65">
        <f>D42*12*B9</f>
        <v>24214.008000000002</v>
      </c>
      <c r="D42" s="57">
        <v>0.91</v>
      </c>
    </row>
    <row r="43" spans="1:4" ht="15">
      <c r="A43" s="50" t="s">
        <v>48</v>
      </c>
      <c r="B43" s="58" t="s">
        <v>47</v>
      </c>
      <c r="C43" s="58"/>
      <c r="D43" s="58"/>
    </row>
    <row r="44" spans="1:4" ht="15">
      <c r="A44" s="50" t="s">
        <v>46</v>
      </c>
      <c r="B44" s="58" t="s">
        <v>45</v>
      </c>
      <c r="C44" s="58"/>
      <c r="D44" s="58"/>
    </row>
    <row r="45" spans="1:4" ht="15">
      <c r="A45" s="53"/>
      <c r="B45" s="59"/>
      <c r="C45" s="59"/>
      <c r="D45" s="59"/>
    </row>
    <row r="46" spans="1:4" ht="15">
      <c r="A46" s="46" t="s">
        <v>44</v>
      </c>
      <c r="B46" s="57" t="s">
        <v>43</v>
      </c>
      <c r="C46" s="65">
        <f>D46*12*B9</f>
        <v>53749.776000000005</v>
      </c>
      <c r="D46" s="66">
        <v>2.02</v>
      </c>
    </row>
    <row r="47" spans="1:4" ht="15">
      <c r="A47" s="53"/>
      <c r="B47" s="59"/>
      <c r="C47" s="59"/>
      <c r="D47" s="59"/>
    </row>
    <row r="48" spans="1:4" ht="15">
      <c r="A48" s="46" t="s">
        <v>42</v>
      </c>
      <c r="B48" s="57" t="s">
        <v>41</v>
      </c>
      <c r="C48" s="65">
        <f>D48*12*B9</f>
        <v>71311.584000000017</v>
      </c>
      <c r="D48" s="57">
        <v>2.68</v>
      </c>
    </row>
    <row r="49" spans="1:4" ht="15">
      <c r="A49" s="50" t="s">
        <v>40</v>
      </c>
      <c r="B49" s="58"/>
      <c r="C49" s="58"/>
      <c r="D49" s="58"/>
    </row>
    <row r="50" spans="1:4" ht="15">
      <c r="A50" s="53"/>
      <c r="B50" s="59"/>
      <c r="C50" s="59"/>
      <c r="D50" s="59"/>
    </row>
    <row r="51" spans="1:4" ht="15">
      <c r="A51" s="46" t="s">
        <v>39</v>
      </c>
      <c r="B51" s="57" t="s">
        <v>38</v>
      </c>
      <c r="C51" s="65">
        <f>D51*12*B9</f>
        <v>9046.9920000000002</v>
      </c>
      <c r="D51" s="57">
        <v>0.34</v>
      </c>
    </row>
    <row r="52" spans="1:4" ht="15">
      <c r="A52" s="50" t="s">
        <v>37</v>
      </c>
      <c r="B52" s="58"/>
      <c r="C52" s="58"/>
      <c r="D52" s="58"/>
    </row>
    <row r="53" spans="1:4" ht="15">
      <c r="A53" s="53"/>
      <c r="B53" s="59"/>
      <c r="C53" s="59"/>
      <c r="D53" s="59"/>
    </row>
    <row r="54" spans="1:4" ht="15">
      <c r="A54" s="46" t="s">
        <v>151</v>
      </c>
      <c r="B54" s="57" t="s">
        <v>144</v>
      </c>
      <c r="C54" s="65">
        <f>D54*12*B9</f>
        <v>2926.9680000000003</v>
      </c>
      <c r="D54" s="57">
        <v>0.11</v>
      </c>
    </row>
    <row r="55" spans="1:4" ht="15">
      <c r="A55" s="50" t="s">
        <v>0</v>
      </c>
      <c r="B55" s="58" t="s">
        <v>0</v>
      </c>
      <c r="C55" s="58"/>
      <c r="D55" s="58"/>
    </row>
    <row r="56" spans="1:4" ht="15">
      <c r="A56" s="53"/>
      <c r="B56" s="59"/>
      <c r="C56" s="59"/>
      <c r="D56" s="59"/>
    </row>
    <row r="57" spans="1:4" ht="15">
      <c r="A57" s="46" t="s">
        <v>33</v>
      </c>
      <c r="B57" s="57" t="s">
        <v>32</v>
      </c>
      <c r="C57" s="65">
        <f>D57*12*B9</f>
        <v>32462.736000000001</v>
      </c>
      <c r="D57" s="66">
        <v>1.22</v>
      </c>
    </row>
    <row r="58" spans="1:4" ht="15">
      <c r="A58" s="50" t="s">
        <v>31</v>
      </c>
      <c r="B58" s="58"/>
      <c r="C58" s="58"/>
      <c r="D58" s="58"/>
    </row>
    <row r="59" spans="1:4" ht="15">
      <c r="A59" s="53"/>
      <c r="B59" s="59"/>
      <c r="C59" s="59"/>
      <c r="D59" s="59"/>
    </row>
    <row r="60" spans="1:4" ht="15">
      <c r="A60" s="46" t="s">
        <v>30</v>
      </c>
      <c r="B60" s="57" t="s">
        <v>29</v>
      </c>
      <c r="C60" s="65">
        <f>D60*12*B9</f>
        <v>35921.880000000005</v>
      </c>
      <c r="D60" s="57">
        <v>1.35</v>
      </c>
    </row>
    <row r="61" spans="1:4" ht="15">
      <c r="A61" s="50" t="s">
        <v>28</v>
      </c>
      <c r="B61" s="58"/>
      <c r="C61" s="58"/>
      <c r="D61" s="58"/>
    </row>
    <row r="62" spans="1:4" ht="15">
      <c r="A62" s="53"/>
      <c r="B62" s="59"/>
      <c r="C62" s="59"/>
      <c r="D62" s="59"/>
    </row>
    <row r="63" spans="1:4" ht="15">
      <c r="A63" s="46" t="s">
        <v>27</v>
      </c>
      <c r="B63" s="57" t="s">
        <v>21</v>
      </c>
      <c r="C63" s="65">
        <f>D63*12*B9</f>
        <v>0</v>
      </c>
      <c r="D63" s="57">
        <v>0</v>
      </c>
    </row>
    <row r="64" spans="1:4" ht="15">
      <c r="A64" s="50" t="s">
        <v>152</v>
      </c>
      <c r="B64" s="58"/>
      <c r="C64" s="58"/>
      <c r="D64" s="58"/>
    </row>
    <row r="65" spans="1:4" ht="15">
      <c r="A65" s="53"/>
      <c r="B65" s="59"/>
      <c r="C65" s="59"/>
      <c r="D65" s="59"/>
    </row>
    <row r="66" spans="1:4" ht="15">
      <c r="A66" s="50" t="s">
        <v>153</v>
      </c>
      <c r="B66" s="58" t="s">
        <v>19</v>
      </c>
      <c r="C66" s="64">
        <f>D66*12*B9</f>
        <v>31930.559999999998</v>
      </c>
      <c r="D66" s="58">
        <v>1.2</v>
      </c>
    </row>
    <row r="67" spans="1:4" ht="15">
      <c r="A67" s="50" t="s">
        <v>18</v>
      </c>
      <c r="B67" s="58" t="s">
        <v>17</v>
      </c>
      <c r="C67" s="58"/>
      <c r="D67" s="58"/>
    </row>
    <row r="68" spans="1:4" ht="15">
      <c r="A68" s="50" t="s">
        <v>16</v>
      </c>
      <c r="B68" s="58" t="s">
        <v>15</v>
      </c>
      <c r="C68" s="58"/>
      <c r="D68" s="58"/>
    </row>
    <row r="69" spans="1:4" ht="15">
      <c r="A69" s="50"/>
      <c r="B69" s="58" t="s">
        <v>14</v>
      </c>
      <c r="C69" s="58"/>
      <c r="D69" s="58"/>
    </row>
    <row r="70" spans="1:4" ht="15">
      <c r="A70" s="50"/>
      <c r="B70" s="58" t="s">
        <v>13</v>
      </c>
      <c r="C70" s="58"/>
      <c r="D70" s="58"/>
    </row>
    <row r="71" spans="1:4" ht="15">
      <c r="A71" s="50"/>
      <c r="B71" s="58" t="s">
        <v>12</v>
      </c>
      <c r="C71" s="58"/>
      <c r="D71" s="58"/>
    </row>
    <row r="72" spans="1:4" ht="15">
      <c r="A72" s="50"/>
      <c r="B72" s="58" t="s">
        <v>11</v>
      </c>
      <c r="C72" s="58"/>
      <c r="D72" s="58"/>
    </row>
    <row r="73" spans="1:4" ht="15">
      <c r="A73" s="50"/>
      <c r="B73" s="58" t="s">
        <v>10</v>
      </c>
      <c r="C73" s="58"/>
      <c r="D73" s="58"/>
    </row>
    <row r="74" spans="1:4" ht="15">
      <c r="A74" s="50"/>
      <c r="B74" s="58" t="s">
        <v>9</v>
      </c>
      <c r="C74" s="58"/>
      <c r="D74" s="58"/>
    </row>
    <row r="75" spans="1:4" ht="15">
      <c r="A75" s="50"/>
      <c r="B75" s="58" t="s">
        <v>8</v>
      </c>
      <c r="C75" s="58"/>
      <c r="D75" s="58"/>
    </row>
    <row r="76" spans="1:4" ht="15">
      <c r="A76" s="50"/>
      <c r="B76" s="58" t="s">
        <v>7</v>
      </c>
      <c r="C76" s="58"/>
      <c r="D76" s="58"/>
    </row>
    <row r="77" spans="1:4" ht="15">
      <c r="A77" s="50"/>
      <c r="B77" s="58" t="s">
        <v>6</v>
      </c>
      <c r="C77" s="58"/>
      <c r="D77" s="58"/>
    </row>
    <row r="78" spans="1:4" ht="15">
      <c r="A78" s="50"/>
      <c r="B78" s="58" t="s">
        <v>5</v>
      </c>
      <c r="C78" s="58"/>
      <c r="D78" s="58"/>
    </row>
    <row r="79" spans="1:4" ht="15">
      <c r="A79" s="50"/>
      <c r="B79" s="58" t="s">
        <v>4</v>
      </c>
      <c r="C79" s="58"/>
      <c r="D79" s="58"/>
    </row>
    <row r="80" spans="1:4" ht="15">
      <c r="A80" s="50"/>
      <c r="B80" s="58" t="s">
        <v>3</v>
      </c>
      <c r="C80" s="58"/>
      <c r="D80" s="58"/>
    </row>
    <row r="81" spans="1:4" ht="15">
      <c r="A81" s="50"/>
      <c r="B81" s="58" t="s">
        <v>2</v>
      </c>
      <c r="C81" s="58"/>
      <c r="D81" s="58"/>
    </row>
    <row r="82" spans="1:4" ht="15">
      <c r="A82" s="18" t="s">
        <v>154</v>
      </c>
      <c r="B82" s="27"/>
      <c r="C82" s="17">
        <v>95000</v>
      </c>
      <c r="D82" s="67">
        <v>3.6</v>
      </c>
    </row>
    <row r="83" spans="1:4" ht="15">
      <c r="A83" s="15"/>
      <c r="B83" s="4"/>
      <c r="C83" s="23"/>
      <c r="D83" s="68"/>
    </row>
    <row r="84" spans="1:4" ht="15">
      <c r="A84" s="11"/>
      <c r="B84" s="25"/>
      <c r="C84" s="11"/>
      <c r="D84" s="30"/>
    </row>
    <row r="85" spans="1:4" ht="15">
      <c r="A85" s="1"/>
      <c r="B85" s="1"/>
      <c r="C85" s="1"/>
      <c r="D85" s="1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Ельц 4 </vt:lpstr>
      <vt:lpstr> ДК 394,1 </vt:lpstr>
      <vt:lpstr>Жд 8,3 </vt:lpstr>
      <vt:lpstr>Жд 6,1</vt:lpstr>
      <vt:lpstr> Н25 </vt:lpstr>
      <vt:lpstr>План Збор 22 </vt:lpstr>
      <vt:lpstr>ДК 12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2015-04-03T12:28:11Z</dcterms:created>
  <dcterms:modified xsi:type="dcterms:W3CDTF">2015-04-04T22:36:13Z</dcterms:modified>
</cp:coreProperties>
</file>